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firstSheet="2" activeTab="5"/>
  </bookViews>
  <sheets>
    <sheet name="Výsledky" sheetId="1" state="hidden" r:id="rId1"/>
    <sheet name="Prezentace" sheetId="2" state="hidden" r:id="rId2"/>
    <sheet name="1" sheetId="3" r:id="rId3"/>
    <sheet name="2" sheetId="4" r:id="rId4"/>
    <sheet name="3" sheetId="5" r:id="rId5"/>
    <sheet name="Výsledky CELKEM" sheetId="6" r:id="rId6"/>
  </sheets>
  <definedNames/>
  <calcPr fullCalcOnLoad="1"/>
</workbook>
</file>

<file path=xl/sharedStrings.xml><?xml version="1.0" encoding="utf-8"?>
<sst xmlns="http://schemas.openxmlformats.org/spreadsheetml/2006/main" count="2035" uniqueCount="452">
  <si>
    <t>Pořadí</t>
  </si>
  <si>
    <t>číslo</t>
  </si>
  <si>
    <t>Příjmení</t>
  </si>
  <si>
    <t>Jméno</t>
  </si>
  <si>
    <t>Celkový</t>
  </si>
  <si>
    <t>výsledek</t>
  </si>
  <si>
    <t>Klub (organizace)</t>
  </si>
  <si>
    <t>Výsledková listina</t>
  </si>
  <si>
    <t>Start.</t>
  </si>
  <si>
    <t>Čas vyvěšení:</t>
  </si>
  <si>
    <t xml:space="preserve"> </t>
  </si>
  <si>
    <t>Součet</t>
  </si>
  <si>
    <t>Rány</t>
  </si>
  <si>
    <t xml:space="preserve"> VT </t>
  </si>
  <si>
    <t>VT</t>
  </si>
  <si>
    <r>
      <t xml:space="preserve">Terč </t>
    </r>
    <r>
      <rPr>
        <b/>
        <sz val="10"/>
        <rFont val="Arial CE"/>
        <family val="0"/>
      </rPr>
      <t>SČS-D1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10</t>
    </r>
    <r>
      <rPr>
        <sz val="10"/>
        <rFont val="Arial CE"/>
        <family val="0"/>
      </rPr>
      <t>(4min)</t>
    </r>
  </si>
  <si>
    <t>TŘI MÁJOVÉ KAPKY</t>
  </si>
  <si>
    <t>Zbraň</t>
  </si>
  <si>
    <t>P</t>
  </si>
  <si>
    <t>Pistolí</t>
  </si>
  <si>
    <t>Revolverů</t>
  </si>
  <si>
    <t>Ředitel soutěže:</t>
  </si>
  <si>
    <t>Hlavní rozhodčí:</t>
  </si>
  <si>
    <t>Žemlička</t>
  </si>
  <si>
    <t>Ladislav</t>
  </si>
  <si>
    <t>KVZ Vltava Týn n/V</t>
  </si>
  <si>
    <t>Žemličková</t>
  </si>
  <si>
    <t>Marie</t>
  </si>
  <si>
    <t>Kališ</t>
  </si>
  <si>
    <t>Petr</t>
  </si>
  <si>
    <t>Michková</t>
  </si>
  <si>
    <t>Martina</t>
  </si>
  <si>
    <t>SSK Borek</t>
  </si>
  <si>
    <t>Ferebauerová</t>
  </si>
  <si>
    <t>SK VŠERS</t>
  </si>
  <si>
    <t>Radka</t>
  </si>
  <si>
    <t>Vladimír</t>
  </si>
  <si>
    <t>KVZ Přeštice</t>
  </si>
  <si>
    <t>Moravec</t>
  </si>
  <si>
    <t>Miroslav</t>
  </si>
  <si>
    <t>SK Prachatice</t>
  </si>
  <si>
    <t>Adamec</t>
  </si>
  <si>
    <t>František</t>
  </si>
  <si>
    <t>SSK Čekanice</t>
  </si>
  <si>
    <t>Pour</t>
  </si>
  <si>
    <t>Miloš</t>
  </si>
  <si>
    <t>Kubart</t>
  </si>
  <si>
    <t>Václav</t>
  </si>
  <si>
    <t>Miler</t>
  </si>
  <si>
    <t>Zdeněk</t>
  </si>
  <si>
    <t>Plecer</t>
  </si>
  <si>
    <t>Josef</t>
  </si>
  <si>
    <t>Januška</t>
  </si>
  <si>
    <t>SK Opařany</t>
  </si>
  <si>
    <t>Miloslav</t>
  </si>
  <si>
    <t>Vysocký</t>
  </si>
  <si>
    <t>Jakub</t>
  </si>
  <si>
    <t>Sezimovo Ústí</t>
  </si>
  <si>
    <t>Pakosta</t>
  </si>
  <si>
    <t>Karel</t>
  </si>
  <si>
    <t>Kureš</t>
  </si>
  <si>
    <t>SK Blansko</t>
  </si>
  <si>
    <t>Faktor ml.</t>
  </si>
  <si>
    <t>Baier</t>
  </si>
  <si>
    <t>SS Pořešín</t>
  </si>
  <si>
    <t>Švihálek</t>
  </si>
  <si>
    <t>Jiří</t>
  </si>
  <si>
    <t>KVZ Fruko J. Hradec</t>
  </si>
  <si>
    <t>Fiala</t>
  </si>
  <si>
    <t>Jílek</t>
  </si>
  <si>
    <t>Milan</t>
  </si>
  <si>
    <t>SK Jednorožec Žirovnice</t>
  </si>
  <si>
    <t>Kraus</t>
  </si>
  <si>
    <t>Michal</t>
  </si>
  <si>
    <t>Slaný</t>
  </si>
  <si>
    <t>Pavelka</t>
  </si>
  <si>
    <t>Ivan</t>
  </si>
  <si>
    <t>SSK Kaplice</t>
  </si>
  <si>
    <t>Řeháček</t>
  </si>
  <si>
    <t>Radek</t>
  </si>
  <si>
    <t>Majer</t>
  </si>
  <si>
    <t>Oldřich</t>
  </si>
  <si>
    <t>PAW Č. Budějovice</t>
  </si>
  <si>
    <t>Kafka</t>
  </si>
  <si>
    <t>Antonín</t>
  </si>
  <si>
    <t>SPS Písek</t>
  </si>
  <si>
    <t>Bečvář</t>
  </si>
  <si>
    <t>Vejslík</t>
  </si>
  <si>
    <t>Zajíček</t>
  </si>
  <si>
    <t>Jan</t>
  </si>
  <si>
    <t>Švarc</t>
  </si>
  <si>
    <t>Vlastimil</t>
  </si>
  <si>
    <t>KVZ Čimelice</t>
  </si>
  <si>
    <t>Koliasa</t>
  </si>
  <si>
    <t>Stanislav</t>
  </si>
  <si>
    <t>Koch</t>
  </si>
  <si>
    <t>KVZ Policie Počátky</t>
  </si>
  <si>
    <t>Fuksa</t>
  </si>
  <si>
    <t>Viktor</t>
  </si>
  <si>
    <t>Herceg</t>
  </si>
  <si>
    <t>Bohumil</t>
  </si>
  <si>
    <t>Dědič</t>
  </si>
  <si>
    <t>Krček</t>
  </si>
  <si>
    <t>Hazmuka</t>
  </si>
  <si>
    <t>Radoslav</t>
  </si>
  <si>
    <t>Teringl</t>
  </si>
  <si>
    <t>Týn nad Vltavou</t>
  </si>
  <si>
    <t>Získal</t>
  </si>
  <si>
    <t>KVZ Pelhřimov</t>
  </si>
  <si>
    <t>Bočan</t>
  </si>
  <si>
    <t>Rendl</t>
  </si>
  <si>
    <t>Červenka</t>
  </si>
  <si>
    <t>Pavel</t>
  </si>
  <si>
    <t>Pětivlas</t>
  </si>
  <si>
    <t>David</t>
  </si>
  <si>
    <t>Kubicová</t>
  </si>
  <si>
    <t>Lucie</t>
  </si>
  <si>
    <t>SKP Strakonice</t>
  </si>
  <si>
    <t>Čuba</t>
  </si>
  <si>
    <t>Kombat Kladno</t>
  </si>
  <si>
    <t>Valenta</t>
  </si>
  <si>
    <t>ČMSJ</t>
  </si>
  <si>
    <t>Marek</t>
  </si>
  <si>
    <t>Křikava</t>
  </si>
  <si>
    <t>KVZ Kladno</t>
  </si>
  <si>
    <t>Dvořák</t>
  </si>
  <si>
    <t>Olešník</t>
  </si>
  <si>
    <t>Šmíd</t>
  </si>
  <si>
    <t>Hartl</t>
  </si>
  <si>
    <t>Rašovský</t>
  </si>
  <si>
    <t>Ivo</t>
  </si>
  <si>
    <t>Adensam</t>
  </si>
  <si>
    <t>Martin</t>
  </si>
  <si>
    <t>Albrecht</t>
  </si>
  <si>
    <t>SSK Telč</t>
  </si>
  <si>
    <t>Bahenský</t>
  </si>
  <si>
    <t>Michael</t>
  </si>
  <si>
    <t>PSK OLYMP Praha</t>
  </si>
  <si>
    <t>Bartoš</t>
  </si>
  <si>
    <t>Richad</t>
  </si>
  <si>
    <t>Brno</t>
  </si>
  <si>
    <t>Baxa</t>
  </si>
  <si>
    <t>Tomáš</t>
  </si>
  <si>
    <t>SSK Šťáhlavy</t>
  </si>
  <si>
    <t>Bělohlávek</t>
  </si>
  <si>
    <t>KVZ Polná</t>
  </si>
  <si>
    <t>Bína</t>
  </si>
  <si>
    <t>KVZ Telč</t>
  </si>
  <si>
    <t>Blafka</t>
  </si>
  <si>
    <t>Lubomír</t>
  </si>
  <si>
    <t>AVZO N. Hrady</t>
  </si>
  <si>
    <t>Blahovec</t>
  </si>
  <si>
    <t>SK Litvínovice</t>
  </si>
  <si>
    <t>Brejžek</t>
  </si>
  <si>
    <t>Vojtěch</t>
  </si>
  <si>
    <t>Brzybohatý</t>
  </si>
  <si>
    <t>Grand Benešov</t>
  </si>
  <si>
    <t>Bűrgermeister</t>
  </si>
  <si>
    <t>Cilichová</t>
  </si>
  <si>
    <t>Jaroslava</t>
  </si>
  <si>
    <t>KVZ Hodkovice n/M</t>
  </si>
  <si>
    <t>Čekal</t>
  </si>
  <si>
    <t>Čermák</t>
  </si>
  <si>
    <t>Rudolf</t>
  </si>
  <si>
    <t>Myť</t>
  </si>
  <si>
    <t>Čihák</t>
  </si>
  <si>
    <t>SSK Benešov</t>
  </si>
  <si>
    <t>Čížek</t>
  </si>
  <si>
    <t>Richard</t>
  </si>
  <si>
    <t>Hartmanice</t>
  </si>
  <si>
    <t>Diče</t>
  </si>
  <si>
    <t>Dolák</t>
  </si>
  <si>
    <t>Doležel</t>
  </si>
  <si>
    <t>Aleš</t>
  </si>
  <si>
    <t>KVZ Třebíč</t>
  </si>
  <si>
    <t>Dotlačil</t>
  </si>
  <si>
    <t>Dotlačilová</t>
  </si>
  <si>
    <t>Helena</t>
  </si>
  <si>
    <t>Marian</t>
  </si>
  <si>
    <t>Florián</t>
  </si>
  <si>
    <t>Gažák</t>
  </si>
  <si>
    <t>Grill</t>
  </si>
  <si>
    <t>Had</t>
  </si>
  <si>
    <t>Jaroslav</t>
  </si>
  <si>
    <t>AVZO Žirovnice</t>
  </si>
  <si>
    <t>Hobza</t>
  </si>
  <si>
    <t>Lukáš</t>
  </si>
  <si>
    <t>Mor. Budějovice</t>
  </si>
  <si>
    <t>Hradský</t>
  </si>
  <si>
    <t>SSK Strakonice</t>
  </si>
  <si>
    <t>Chán</t>
  </si>
  <si>
    <t>SK Strunkovice</t>
  </si>
  <si>
    <t>Ille</t>
  </si>
  <si>
    <t>Větřní</t>
  </si>
  <si>
    <t>Jáchym</t>
  </si>
  <si>
    <t>Janovský</t>
  </si>
  <si>
    <t xml:space="preserve">Jiří  </t>
  </si>
  <si>
    <t>Mojmír</t>
  </si>
  <si>
    <t>Jelínek</t>
  </si>
  <si>
    <t>Jírů</t>
  </si>
  <si>
    <t>Jíša</t>
  </si>
  <si>
    <t>Jungwirth</t>
  </si>
  <si>
    <t>Just</t>
  </si>
  <si>
    <t>Kališová</t>
  </si>
  <si>
    <t>Monika</t>
  </si>
  <si>
    <t>Kejř</t>
  </si>
  <si>
    <t>Klang</t>
  </si>
  <si>
    <t>Klíma</t>
  </si>
  <si>
    <t>Koblic</t>
  </si>
  <si>
    <t>Praha 4</t>
  </si>
  <si>
    <t>Kodýdek</t>
  </si>
  <si>
    <t>Koltai</t>
  </si>
  <si>
    <t>Kos</t>
  </si>
  <si>
    <t>Kotrč</t>
  </si>
  <si>
    <t>Horní Stropnice</t>
  </si>
  <si>
    <t>Král</t>
  </si>
  <si>
    <t>KVZ ÚVS J. Hradec</t>
  </si>
  <si>
    <t>SK Čekanice</t>
  </si>
  <si>
    <t>Krůta</t>
  </si>
  <si>
    <t>SSK Pelhřimov</t>
  </si>
  <si>
    <t>Kříž</t>
  </si>
  <si>
    <t>Kudláček</t>
  </si>
  <si>
    <t>Kumšta</t>
  </si>
  <si>
    <t>SK Klatovy</t>
  </si>
  <si>
    <t>Ladič</t>
  </si>
  <si>
    <t>Tibor</t>
  </si>
  <si>
    <t>Langr</t>
  </si>
  <si>
    <t>Vratislav</t>
  </si>
  <si>
    <t>Macho</t>
  </si>
  <si>
    <t>Třeboň</t>
  </si>
  <si>
    <t>Marešová</t>
  </si>
  <si>
    <t>Miloslava</t>
  </si>
  <si>
    <t>Mejstřík</t>
  </si>
  <si>
    <t>Mesároš</t>
  </si>
  <si>
    <t>Ondřej</t>
  </si>
  <si>
    <t>SK Chlum</t>
  </si>
  <si>
    <t>Štefan</t>
  </si>
  <si>
    <t>Míček</t>
  </si>
  <si>
    <t>Michalec</t>
  </si>
  <si>
    <t>Roman</t>
  </si>
  <si>
    <t>Mironiuk</t>
  </si>
  <si>
    <t>Molcar</t>
  </si>
  <si>
    <t>Vladislav</t>
  </si>
  <si>
    <t>Morkes</t>
  </si>
  <si>
    <t>Mužík ml.</t>
  </si>
  <si>
    <t>Šťáhlavy</t>
  </si>
  <si>
    <t>Navrátil</t>
  </si>
  <si>
    <t>Jaromír</t>
  </si>
  <si>
    <t>Němec</t>
  </si>
  <si>
    <t>Ludvík</t>
  </si>
  <si>
    <t>Nikodým</t>
  </si>
  <si>
    <t>Novák</t>
  </si>
  <si>
    <t>Novotná</t>
  </si>
  <si>
    <t>Natálie</t>
  </si>
  <si>
    <t>Novotný</t>
  </si>
  <si>
    <t>Pecha</t>
  </si>
  <si>
    <t>Pechová</t>
  </si>
  <si>
    <t>Hana</t>
  </si>
  <si>
    <t>Peklák</t>
  </si>
  <si>
    <t>Dalibor</t>
  </si>
  <si>
    <t>Petržílka</t>
  </si>
  <si>
    <t>Petřík</t>
  </si>
  <si>
    <t>Jindřich</t>
  </si>
  <si>
    <t>Pilský</t>
  </si>
  <si>
    <t>Patrik</t>
  </si>
  <si>
    <t>Pelhřimov</t>
  </si>
  <si>
    <t>Pistulka</t>
  </si>
  <si>
    <t>Tábor</t>
  </si>
  <si>
    <t>Píša</t>
  </si>
  <si>
    <t>Platz</t>
  </si>
  <si>
    <t>SSK Slavonice</t>
  </si>
  <si>
    <t>Polan</t>
  </si>
  <si>
    <t>Pomyje</t>
  </si>
  <si>
    <t>Procházka</t>
  </si>
  <si>
    <t>Jihlava</t>
  </si>
  <si>
    <t>Remenec</t>
  </si>
  <si>
    <t>SSK Borovany</t>
  </si>
  <si>
    <t>Seitl</t>
  </si>
  <si>
    <t>Schejbal</t>
  </si>
  <si>
    <t>Rapid Plzeň</t>
  </si>
  <si>
    <t>Slad</t>
  </si>
  <si>
    <t>Sluka</t>
  </si>
  <si>
    <t>Smejkal</t>
  </si>
  <si>
    <t>Soukup</t>
  </si>
  <si>
    <t>Vlastislav</t>
  </si>
  <si>
    <t>Stehlík</t>
  </si>
  <si>
    <t>Svoboda</t>
  </si>
  <si>
    <t>Šaman</t>
  </si>
  <si>
    <t>Otto</t>
  </si>
  <si>
    <t>KVZ Mirošov</t>
  </si>
  <si>
    <t>Šíma</t>
  </si>
  <si>
    <t>Šíma ml.</t>
  </si>
  <si>
    <t>Šindelář</t>
  </si>
  <si>
    <t>Štancl</t>
  </si>
  <si>
    <t>Štěch</t>
  </si>
  <si>
    <t>Štícha</t>
  </si>
  <si>
    <t>KVZ Jitka J. Hradec</t>
  </si>
  <si>
    <t>Štrobl</t>
  </si>
  <si>
    <t>Štrobl ml.</t>
  </si>
  <si>
    <t>Štumarová</t>
  </si>
  <si>
    <t>Zdena</t>
  </si>
  <si>
    <t>Švarc ml.</t>
  </si>
  <si>
    <t>Taubr</t>
  </si>
  <si>
    <t>Toman</t>
  </si>
  <si>
    <t>Urbanec</t>
  </si>
  <si>
    <t>Vacko</t>
  </si>
  <si>
    <t>Robert</t>
  </si>
  <si>
    <t>Vacko st.</t>
  </si>
  <si>
    <t>Vala</t>
  </si>
  <si>
    <t>KVZ Králův Dvůr</t>
  </si>
  <si>
    <t>Veselý</t>
  </si>
  <si>
    <t>RR Milín</t>
  </si>
  <si>
    <t>Vicány</t>
  </si>
  <si>
    <t>Vinický</t>
  </si>
  <si>
    <t>Libor</t>
  </si>
  <si>
    <t>Vinter</t>
  </si>
  <si>
    <t>Vítovec</t>
  </si>
  <si>
    <t>Vodrážka</t>
  </si>
  <si>
    <t>Vít</t>
  </si>
  <si>
    <t>Vondrys</t>
  </si>
  <si>
    <t>Voříšek</t>
  </si>
  <si>
    <t>Vystyd</t>
  </si>
  <si>
    <t>Vystydová</t>
  </si>
  <si>
    <t>Veronika</t>
  </si>
  <si>
    <t>Wrzecionko</t>
  </si>
  <si>
    <t>Albert</t>
  </si>
  <si>
    <t>Záhorka</t>
  </si>
  <si>
    <t>Zvěřina</t>
  </si>
  <si>
    <t>Žemlička ml.</t>
  </si>
  <si>
    <t>Žemličková ml.</t>
  </si>
  <si>
    <t>Kraus ml.</t>
  </si>
  <si>
    <t>Koma</t>
  </si>
  <si>
    <t>Juraj</t>
  </si>
  <si>
    <t>SSK Chvalšiny</t>
  </si>
  <si>
    <t>Augstenová</t>
  </si>
  <si>
    <t>Šárka</t>
  </si>
  <si>
    <t>Trnka</t>
  </si>
  <si>
    <t>Králík</t>
  </si>
  <si>
    <t>Veselí nad Lužnicí</t>
  </si>
  <si>
    <t>Engelová</t>
  </si>
  <si>
    <t>Vašíček</t>
  </si>
  <si>
    <t>Č. Budějovice</t>
  </si>
  <si>
    <t>SSK Milevsko</t>
  </si>
  <si>
    <t>Mužík st.</t>
  </si>
  <si>
    <t>M-125</t>
  </si>
  <si>
    <t>I-110</t>
  </si>
  <si>
    <t>II-95</t>
  </si>
  <si>
    <t>III-80</t>
  </si>
  <si>
    <t xml:space="preserve">VPs9, VRs9   </t>
  </si>
  <si>
    <t>VPs9</t>
  </si>
  <si>
    <t>VRs9</t>
  </si>
  <si>
    <t>VPs2</t>
  </si>
  <si>
    <t>VRs2</t>
  </si>
  <si>
    <t>VPs6</t>
  </si>
  <si>
    <t>VRs6</t>
  </si>
  <si>
    <t>VPs2, VRs2</t>
  </si>
  <si>
    <t>M-146</t>
  </si>
  <si>
    <t>I-140</t>
  </si>
  <si>
    <t>I-131</t>
  </si>
  <si>
    <t>II-134</t>
  </si>
  <si>
    <t>III-125</t>
  </si>
  <si>
    <t>II-125</t>
  </si>
  <si>
    <t>M-137</t>
  </si>
  <si>
    <t>III-116</t>
  </si>
  <si>
    <t>VPs6, VRs6</t>
  </si>
  <si>
    <t>Hromádko</t>
  </si>
  <si>
    <t>Hůlka</t>
  </si>
  <si>
    <t>Koch ml.</t>
  </si>
  <si>
    <t>Kostříž</t>
  </si>
  <si>
    <t>Lošek</t>
  </si>
  <si>
    <t>Veteráni Eggenberg</t>
  </si>
  <si>
    <t>Matějka</t>
  </si>
  <si>
    <t>AVZO Nové Hrady</t>
  </si>
  <si>
    <t>Bouda</t>
  </si>
  <si>
    <t>Nestával</t>
  </si>
  <si>
    <t>České Budějovice</t>
  </si>
  <si>
    <t>Janků</t>
  </si>
  <si>
    <t>Egenberg</t>
  </si>
  <si>
    <t>Černý</t>
  </si>
  <si>
    <t>Straka</t>
  </si>
  <si>
    <t>Syrový</t>
  </si>
  <si>
    <t>Letiště Praha</t>
  </si>
  <si>
    <t>Dolejš</t>
  </si>
  <si>
    <t>Radim</t>
  </si>
  <si>
    <t>Gažák ml.</t>
  </si>
  <si>
    <t>Jinšík</t>
  </si>
  <si>
    <t>SSK Žirovnice</t>
  </si>
  <si>
    <t>AVZO Chvalšiny</t>
  </si>
  <si>
    <t>Klečka</t>
  </si>
  <si>
    <t>Strakonice</t>
  </si>
  <si>
    <t>Kotrouš</t>
  </si>
  <si>
    <t>SSK Blatná</t>
  </si>
  <si>
    <t>Manolevski</t>
  </si>
  <si>
    <t>Team 95</t>
  </si>
  <si>
    <t>Nepodal</t>
  </si>
  <si>
    <t>Blatná</t>
  </si>
  <si>
    <t>Pražáková</t>
  </si>
  <si>
    <t>Lenka</t>
  </si>
  <si>
    <t>AVZO Všeteč</t>
  </si>
  <si>
    <t>Volf</t>
  </si>
  <si>
    <t>SSK Lišov</t>
  </si>
  <si>
    <t>Machek</t>
  </si>
  <si>
    <t>Máj</t>
  </si>
  <si>
    <t>AZ Praha</t>
  </si>
  <si>
    <t>Bárta</t>
  </si>
  <si>
    <t>SSK Hracholusky</t>
  </si>
  <si>
    <t>Božek</t>
  </si>
  <si>
    <t>Daniel</t>
  </si>
  <si>
    <t>Netolický</t>
  </si>
  <si>
    <t>Filip</t>
  </si>
  <si>
    <t xml:space="preserve">Faktor </t>
  </si>
  <si>
    <t>SSAŠ Strunkovice</t>
  </si>
  <si>
    <t>Friedel</t>
  </si>
  <si>
    <t>Ginzel</t>
  </si>
  <si>
    <t>Sedmík</t>
  </si>
  <si>
    <t>Litvínovice</t>
  </si>
  <si>
    <t>Horčička</t>
  </si>
  <si>
    <t>Sokolík</t>
  </si>
  <si>
    <t>Janoch</t>
  </si>
  <si>
    <t>SSK Opařany</t>
  </si>
  <si>
    <t>Tůmová</t>
  </si>
  <si>
    <t>Trhové Sviny</t>
  </si>
  <si>
    <t>Budíškovice</t>
  </si>
  <si>
    <t>Konrád</t>
  </si>
  <si>
    <t>Vosátka</t>
  </si>
  <si>
    <t>AVZO Malonty</t>
  </si>
  <si>
    <t>Kubík</t>
  </si>
  <si>
    <t>Jíří</t>
  </si>
  <si>
    <t>Zuska</t>
  </si>
  <si>
    <t>Žahourek</t>
  </si>
  <si>
    <t>Petr Kališ 2-235</t>
  </si>
  <si>
    <t>Ladislav Žemlička  2-140</t>
  </si>
  <si>
    <t>střelecké soutěže k. č. 0811</t>
  </si>
  <si>
    <t>Datum: 8. 5. 2018 
Semenec
Týn n/Vltavou</t>
  </si>
  <si>
    <r>
      <t xml:space="preserve">Terč </t>
    </r>
    <r>
      <rPr>
        <b/>
        <sz val="10"/>
        <rFont val="Arial CE"/>
        <family val="0"/>
      </rPr>
      <t>135P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15</t>
    </r>
    <r>
      <rPr>
        <sz val="10"/>
        <rFont val="Arial CE"/>
        <family val="0"/>
      </rPr>
      <t>(6min)</t>
    </r>
  </si>
  <si>
    <r>
      <t xml:space="preserve">Terč </t>
    </r>
    <r>
      <rPr>
        <b/>
        <sz val="10"/>
        <rFont val="Arial CE"/>
        <family val="0"/>
      </rPr>
      <t>77/P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15</t>
    </r>
    <r>
      <rPr>
        <sz val="10"/>
        <rFont val="Arial CE"/>
        <family val="0"/>
      </rPr>
      <t>(6min)</t>
    </r>
  </si>
  <si>
    <t>Kočí</t>
  </si>
  <si>
    <t>R</t>
  </si>
  <si>
    <t>Adámek</t>
  </si>
  <si>
    <t>Planá n/Lužnicí</t>
  </si>
  <si>
    <t>SSK Slavonive</t>
  </si>
  <si>
    <t>Pokorný</t>
  </si>
  <si>
    <t>Jirouch</t>
  </si>
  <si>
    <t>Barabáš</t>
  </si>
  <si>
    <t>Liška</t>
  </si>
  <si>
    <t>Švarc st.</t>
  </si>
  <si>
    <t>Tkaczik</t>
  </si>
  <si>
    <t>Kupsa</t>
  </si>
  <si>
    <t>Dvořák CZ</t>
  </si>
  <si>
    <t>Dvořák P 38</t>
  </si>
  <si>
    <t>REVOLVER</t>
  </si>
  <si>
    <t>PISTOLE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</si>
</sst>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sz val="14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24"/>
      <name val="Arial Black"/>
      <family val="2"/>
    </font>
    <font>
      <sz val="24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23" xfId="0" applyNumberFormat="1" applyFont="1" applyBorder="1" applyAlignment="1" applyProtection="1">
      <alignment horizontal="center" vertical="center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1" fontId="7" fillId="0" borderId="27" xfId="0" applyNumberFormat="1" applyFont="1" applyBorder="1" applyAlignment="1" applyProtection="1">
      <alignment horizontal="center" vertical="center"/>
      <protection hidden="1"/>
    </xf>
    <xf numFmtId="1" fontId="7" fillId="0" borderId="28" xfId="0" applyNumberFormat="1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49" fontId="7" fillId="0" borderId="33" xfId="0" applyNumberFormat="1" applyFont="1" applyBorder="1" applyAlignment="1" applyProtection="1">
      <alignment horizontal="center" vertical="center"/>
      <protection hidden="1"/>
    </xf>
    <xf numFmtId="49" fontId="7" fillId="0" borderId="34" xfId="0" applyNumberFormat="1" applyFont="1" applyBorder="1" applyAlignment="1" applyProtection="1">
      <alignment vertical="center"/>
      <protection hidden="1"/>
    </xf>
    <xf numFmtId="49" fontId="7" fillId="0" borderId="21" xfId="0" applyNumberFormat="1" applyFont="1" applyBorder="1" applyAlignment="1" applyProtection="1">
      <alignment vertical="center"/>
      <protection hidden="1"/>
    </xf>
    <xf numFmtId="49" fontId="6" fillId="0" borderId="33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9" fontId="7" fillId="0" borderId="35" xfId="0" applyNumberFormat="1" applyFont="1" applyBorder="1" applyAlignment="1" applyProtection="1">
      <alignment horizontal="center" vertical="center"/>
      <protection hidden="1"/>
    </xf>
    <xf numFmtId="49" fontId="7" fillId="0" borderId="36" xfId="0" applyNumberFormat="1" applyFont="1" applyBorder="1" applyAlignment="1" applyProtection="1">
      <alignment vertical="center"/>
      <protection hidden="1"/>
    </xf>
    <xf numFmtId="49" fontId="7" fillId="0" borderId="22" xfId="0" applyNumberFormat="1" applyFont="1" applyBorder="1" applyAlignment="1" applyProtection="1">
      <alignment vertical="center"/>
      <protection hidden="1"/>
    </xf>
    <xf numFmtId="49" fontId="6" fillId="0" borderId="35" xfId="0" applyNumberFormat="1" applyFont="1" applyBorder="1" applyAlignment="1" applyProtection="1">
      <alignment horizontal="center" vertical="center"/>
      <protection hidden="1"/>
    </xf>
    <xf numFmtId="49" fontId="7" fillId="0" borderId="37" xfId="0" applyNumberFormat="1" applyFont="1" applyBorder="1" applyAlignment="1" applyProtection="1">
      <alignment horizontal="center" vertical="center"/>
      <protection hidden="1"/>
    </xf>
    <xf numFmtId="49" fontId="7" fillId="0" borderId="38" xfId="0" applyNumberFormat="1" applyFont="1" applyBorder="1" applyAlignment="1" applyProtection="1">
      <alignment vertical="center"/>
      <protection hidden="1"/>
    </xf>
    <xf numFmtId="49" fontId="7" fillId="0" borderId="23" xfId="0" applyNumberFormat="1" applyFont="1" applyBorder="1" applyAlignment="1" applyProtection="1">
      <alignment vertical="center"/>
      <protection hidden="1"/>
    </xf>
    <xf numFmtId="49" fontId="6" fillId="0" borderId="37" xfId="0" applyNumberFormat="1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 shrinkToFit="1"/>
      <protection hidden="1"/>
    </xf>
    <xf numFmtId="0" fontId="1" fillId="0" borderId="3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40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42" xfId="0" applyFont="1" applyBorder="1" applyAlignment="1" applyProtection="1">
      <alignment horizontal="center" vertical="center" shrinkToFit="1"/>
      <protection hidden="1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1" fontId="0" fillId="0" borderId="33" xfId="0" applyNumberFormat="1" applyFont="1" applyBorder="1" applyAlignment="1" applyProtection="1">
      <alignment horizontal="center" vertical="center"/>
      <protection hidden="1"/>
    </xf>
    <xf numFmtId="1" fontId="0" fillId="0" borderId="21" xfId="0" applyNumberFormat="1" applyFont="1" applyBorder="1" applyAlignment="1" applyProtection="1">
      <alignment horizontal="center" vertical="center"/>
      <protection hidden="1"/>
    </xf>
    <xf numFmtId="1" fontId="1" fillId="0" borderId="21" xfId="0" applyNumberFormat="1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36" xfId="0" applyNumberFormat="1" applyFont="1" applyBorder="1" applyAlignment="1" applyProtection="1">
      <alignment horizontal="center" vertical="center"/>
      <protection hidden="1"/>
    </xf>
    <xf numFmtId="1" fontId="0" fillId="0" borderId="35" xfId="0" applyNumberFormat="1" applyFont="1" applyBorder="1" applyAlignment="1" applyProtection="1">
      <alignment horizontal="center" vertical="center"/>
      <protection hidden="1"/>
    </xf>
    <xf numFmtId="1" fontId="0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1" fontId="0" fillId="0" borderId="38" xfId="0" applyNumberFormat="1" applyFont="1" applyBorder="1" applyAlignment="1" applyProtection="1">
      <alignment horizontal="center" vertical="center"/>
      <protection hidden="1"/>
    </xf>
    <xf numFmtId="1" fontId="0" fillId="0" borderId="37" xfId="0" applyNumberFormat="1" applyFont="1" applyBorder="1" applyAlignment="1" applyProtection="1">
      <alignment horizontal="center" vertical="center"/>
      <protection hidden="1"/>
    </xf>
    <xf numFmtId="1" fontId="0" fillId="0" borderId="23" xfId="0" applyNumberFormat="1" applyFont="1" applyBorder="1" applyAlignment="1" applyProtection="1">
      <alignment horizontal="center" vertical="center"/>
      <protection hidden="1"/>
    </xf>
    <xf numFmtId="1" fontId="1" fillId="0" borderId="23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22" fontId="4" fillId="0" borderId="0" xfId="0" applyNumberFormat="1" applyFont="1" applyAlignment="1" applyProtection="1">
      <alignment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1" fillId="0" borderId="34" xfId="0" applyFont="1" applyBorder="1" applyAlignment="1" applyProtection="1">
      <alignment vertical="center"/>
      <protection hidden="1"/>
    </xf>
    <xf numFmtId="0" fontId="1" fillId="0" borderId="37" xfId="0" applyFont="1" applyBorder="1" applyAlignment="1" applyProtection="1">
      <alignment vertical="center"/>
      <protection hidden="1"/>
    </xf>
    <xf numFmtId="0" fontId="1" fillId="0" borderId="38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/>
      <protection hidden="1"/>
    </xf>
    <xf numFmtId="1" fontId="0" fillId="0" borderId="44" xfId="0" applyNumberFormat="1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vertical="center"/>
      <protection hidden="1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1" fontId="7" fillId="0" borderId="16" xfId="0" applyNumberFormat="1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1" fontId="7" fillId="0" borderId="17" xfId="0" applyNumberFormat="1" applyFont="1" applyBorder="1" applyAlignment="1" applyProtection="1">
      <alignment horizontal="center" vertical="center"/>
      <protection hidden="1"/>
    </xf>
    <xf numFmtId="0" fontId="7" fillId="0" borderId="49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" fontId="7" fillId="0" borderId="33" xfId="0" applyNumberFormat="1" applyFont="1" applyBorder="1" applyAlignment="1" applyProtection="1">
      <alignment horizontal="center" vertical="center"/>
      <protection hidden="1"/>
    </xf>
    <xf numFmtId="1" fontId="7" fillId="0" borderId="35" xfId="0" applyNumberFormat="1" applyFont="1" applyBorder="1" applyAlignment="1" applyProtection="1">
      <alignment horizontal="center" vertical="center"/>
      <protection hidden="1"/>
    </xf>
    <xf numFmtId="0" fontId="7" fillId="0" borderId="35" xfId="0" applyNumberFormat="1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1" fontId="6" fillId="0" borderId="49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1" fontId="1" fillId="0" borderId="50" xfId="0" applyNumberFormat="1" applyFont="1" applyBorder="1" applyAlignment="1" applyProtection="1">
      <alignment horizontal="center" vertical="center"/>
      <protection locked="0"/>
    </xf>
    <xf numFmtId="49" fontId="1" fillId="0" borderId="51" xfId="0" applyNumberFormat="1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1" fontId="1" fillId="0" borderId="38" xfId="0" applyNumberFormat="1" applyFont="1" applyBorder="1" applyAlignment="1" applyProtection="1">
      <alignment horizontal="center" vertic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1" fontId="0" fillId="0" borderId="50" xfId="0" applyNumberFormat="1" applyFont="1" applyBorder="1" applyAlignment="1" applyProtection="1">
      <alignment horizontal="center" vertical="center"/>
      <protection hidden="1"/>
    </xf>
    <xf numFmtId="1" fontId="0" fillId="0" borderId="51" xfId="0" applyNumberFormat="1" applyFont="1" applyBorder="1" applyAlignment="1" applyProtection="1">
      <alignment horizontal="center" vertical="center"/>
      <protection hidden="1"/>
    </xf>
    <xf numFmtId="1" fontId="0" fillId="0" borderId="55" xfId="0" applyNumberFormat="1" applyFont="1" applyBorder="1" applyAlignment="1" applyProtection="1">
      <alignment horizontal="center" vertical="center"/>
      <protection hidden="1"/>
    </xf>
    <xf numFmtId="1" fontId="1" fillId="0" borderId="55" xfId="0" applyNumberFormat="1" applyFont="1" applyBorder="1" applyAlignment="1" applyProtection="1">
      <alignment horizontal="center" vertical="center"/>
      <protection hidden="1"/>
    </xf>
    <xf numFmtId="1" fontId="0" fillId="0" borderId="56" xfId="0" applyNumberFormat="1" applyFont="1" applyBorder="1" applyAlignment="1" applyProtection="1">
      <alignment horizontal="center" vertical="center"/>
      <protection hidden="1"/>
    </xf>
    <xf numFmtId="1" fontId="1" fillId="0" borderId="56" xfId="0" applyNumberFormat="1" applyFont="1" applyBorder="1" applyAlignment="1" applyProtection="1">
      <alignment horizontal="center" vertical="center"/>
      <protection locked="0"/>
    </xf>
    <xf numFmtId="49" fontId="1" fillId="0" borderId="57" xfId="0" applyNumberFormat="1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1" fontId="0" fillId="0" borderId="57" xfId="0" applyNumberFormat="1" applyFont="1" applyBorder="1" applyAlignment="1" applyProtection="1">
      <alignment horizontal="center" vertical="center"/>
      <protection hidden="1"/>
    </xf>
    <xf numFmtId="1" fontId="0" fillId="0" borderId="58" xfId="0" applyNumberFormat="1" applyFont="1" applyBorder="1" applyAlignment="1" applyProtection="1">
      <alignment horizontal="center" vertical="center"/>
      <protection hidden="1"/>
    </xf>
    <xf numFmtId="1" fontId="1" fillId="0" borderId="58" xfId="0" applyNumberFormat="1" applyFont="1" applyBorder="1" applyAlignment="1" applyProtection="1">
      <alignment horizontal="center" vertical="center"/>
      <protection hidden="1"/>
    </xf>
    <xf numFmtId="1" fontId="0" fillId="33" borderId="36" xfId="0" applyNumberFormat="1" applyFont="1" applyFill="1" applyBorder="1" applyAlignment="1" applyProtection="1">
      <alignment horizontal="center" vertical="center"/>
      <protection hidden="1"/>
    </xf>
    <xf numFmtId="1" fontId="1" fillId="33" borderId="36" xfId="0" applyNumberFormat="1" applyFont="1" applyFill="1" applyBorder="1" applyAlignment="1" applyProtection="1">
      <alignment horizontal="center" vertical="center"/>
      <protection locked="0"/>
    </xf>
    <xf numFmtId="49" fontId="1" fillId="33" borderId="35" xfId="0" applyNumberFormat="1" applyFont="1" applyFill="1" applyBorder="1" applyAlignment="1" applyProtection="1">
      <alignment horizontal="left" vertical="center"/>
      <protection locked="0"/>
    </xf>
    <xf numFmtId="0" fontId="0" fillId="33" borderId="35" xfId="0" applyFont="1" applyFill="1" applyBorder="1" applyAlignment="1" applyProtection="1">
      <alignment horizontal="left" vertical="center"/>
      <protection locked="0"/>
    </xf>
    <xf numFmtId="0" fontId="0" fillId="33" borderId="36" xfId="0" applyFont="1" applyFill="1" applyBorder="1" applyAlignment="1" applyProtection="1">
      <alignment horizontal="left" vertical="center"/>
      <protection locked="0"/>
    </xf>
    <xf numFmtId="1" fontId="0" fillId="33" borderId="35" xfId="0" applyNumberFormat="1" applyFont="1" applyFill="1" applyBorder="1" applyAlignment="1" applyProtection="1">
      <alignment horizontal="center" vertical="center"/>
      <protection hidden="1"/>
    </xf>
    <xf numFmtId="1" fontId="0" fillId="33" borderId="22" xfId="0" applyNumberFormat="1" applyFont="1" applyFill="1" applyBorder="1" applyAlignment="1" applyProtection="1">
      <alignment horizontal="center" vertical="center"/>
      <protection hidden="1"/>
    </xf>
    <xf numFmtId="1" fontId="1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36" xfId="0" applyFont="1" applyFill="1" applyBorder="1" applyAlignment="1" applyProtection="1">
      <alignment horizontal="center" vertical="center"/>
      <protection hidden="1"/>
    </xf>
    <xf numFmtId="1" fontId="0" fillId="33" borderId="38" xfId="0" applyNumberFormat="1" applyFont="1" applyFill="1" applyBorder="1" applyAlignment="1" applyProtection="1">
      <alignment horizontal="center" vertical="center"/>
      <protection hidden="1"/>
    </xf>
    <xf numFmtId="1" fontId="1" fillId="33" borderId="38" xfId="0" applyNumberFormat="1" applyFont="1" applyFill="1" applyBorder="1" applyAlignment="1" applyProtection="1">
      <alignment horizontal="center" vertical="center"/>
      <protection locked="0"/>
    </xf>
    <xf numFmtId="49" fontId="1" fillId="33" borderId="37" xfId="0" applyNumberFormat="1" applyFont="1" applyFill="1" applyBorder="1" applyAlignment="1" applyProtection="1">
      <alignment horizontal="left" vertical="center"/>
      <protection locked="0"/>
    </xf>
    <xf numFmtId="0" fontId="0" fillId="33" borderId="37" xfId="0" applyFont="1" applyFill="1" applyBorder="1" applyAlignment="1" applyProtection="1">
      <alignment horizontal="left" vertical="center"/>
      <protection locked="0"/>
    </xf>
    <xf numFmtId="0" fontId="0" fillId="33" borderId="38" xfId="0" applyFont="1" applyFill="1" applyBorder="1" applyAlignment="1" applyProtection="1">
      <alignment horizontal="left" vertical="center"/>
      <protection locked="0"/>
    </xf>
    <xf numFmtId="1" fontId="0" fillId="33" borderId="37" xfId="0" applyNumberFormat="1" applyFont="1" applyFill="1" applyBorder="1" applyAlignment="1" applyProtection="1">
      <alignment horizontal="center" vertical="center"/>
      <protection hidden="1"/>
    </xf>
    <xf numFmtId="1" fontId="0" fillId="33" borderId="23" xfId="0" applyNumberFormat="1" applyFont="1" applyFill="1" applyBorder="1" applyAlignment="1" applyProtection="1">
      <alignment horizontal="center" vertical="center"/>
      <protection hidden="1"/>
    </xf>
    <xf numFmtId="1" fontId="1" fillId="33" borderId="23" xfId="0" applyNumberFormat="1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 shrinkToFit="1"/>
      <protection hidden="1"/>
    </xf>
    <xf numFmtId="0" fontId="1" fillId="0" borderId="60" xfId="0" applyFont="1" applyBorder="1" applyAlignment="1" applyProtection="1">
      <alignment horizontal="center" vertical="center" shrinkToFit="1"/>
      <protection hidden="1"/>
    </xf>
    <xf numFmtId="0" fontId="1" fillId="0" borderId="61" xfId="0" applyFont="1" applyBorder="1" applyAlignment="1" applyProtection="1">
      <alignment horizontal="center" vertical="center" shrinkToFit="1"/>
      <protection hidden="1"/>
    </xf>
    <xf numFmtId="1" fontId="0" fillId="0" borderId="59" xfId="0" applyNumberFormat="1" applyFont="1" applyBorder="1" applyAlignment="1" applyProtection="1">
      <alignment horizontal="center" vertical="center"/>
      <protection hidden="1"/>
    </xf>
    <xf numFmtId="1" fontId="0" fillId="0" borderId="60" xfId="0" applyNumberFormat="1" applyFont="1" applyBorder="1" applyAlignment="1" applyProtection="1">
      <alignment horizontal="center" vertical="center"/>
      <protection hidden="1"/>
    </xf>
    <xf numFmtId="1" fontId="0" fillId="0" borderId="61" xfId="0" applyNumberFormat="1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41" xfId="0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9" fillId="0" borderId="41" xfId="0" applyFont="1" applyBorder="1" applyAlignment="1" applyProtection="1">
      <alignment horizontal="center" vertical="center" wrapText="1"/>
      <protection hidden="1"/>
    </xf>
    <xf numFmtId="0" fontId="9" fillId="0" borderId="62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" fontId="1" fillId="0" borderId="59" xfId="0" applyNumberFormat="1" applyFont="1" applyBorder="1" applyAlignment="1" applyProtection="1">
      <alignment horizontal="center" vertical="center"/>
      <protection hidden="1"/>
    </xf>
    <xf numFmtId="1" fontId="1" fillId="0" borderId="60" xfId="0" applyNumberFormat="1" applyFont="1" applyBorder="1" applyAlignment="1" applyProtection="1">
      <alignment horizontal="center" vertical="center"/>
      <protection hidden="1"/>
    </xf>
    <xf numFmtId="1" fontId="1" fillId="0" borderId="61" xfId="0" applyNumberFormat="1" applyFont="1" applyBorder="1" applyAlignment="1" applyProtection="1">
      <alignment horizontal="center" vertical="center"/>
      <protection hidden="1"/>
    </xf>
    <xf numFmtId="1" fontId="0" fillId="0" borderId="36" xfId="0" applyNumberFormat="1" applyFont="1" applyFill="1" applyBorder="1" applyAlignment="1" applyProtection="1">
      <alignment horizontal="center" vertical="center"/>
      <protection hidden="1"/>
    </xf>
    <xf numFmtId="1" fontId="1" fillId="0" borderId="36" xfId="0" applyNumberFormat="1" applyFont="1" applyFill="1" applyBorder="1" applyAlignment="1" applyProtection="1">
      <alignment horizontal="center" vertical="center"/>
      <protection locked="0"/>
    </xf>
    <xf numFmtId="49" fontId="1" fillId="0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1" fontId="0" fillId="0" borderId="35" xfId="0" applyNumberFormat="1" applyFont="1" applyFill="1" applyBorder="1" applyAlignment="1" applyProtection="1">
      <alignment horizontal="center" vertical="center"/>
      <protection hidden="1"/>
    </xf>
    <xf numFmtId="1" fontId="0" fillId="0" borderId="22" xfId="0" applyNumberFormat="1" applyFont="1" applyFill="1" applyBorder="1" applyAlignment="1" applyProtection="1">
      <alignment horizontal="center" vertical="center"/>
      <protection hidden="1"/>
    </xf>
    <xf numFmtId="1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1" fontId="0" fillId="0" borderId="38" xfId="0" applyNumberFormat="1" applyFont="1" applyFill="1" applyBorder="1" applyAlignment="1" applyProtection="1">
      <alignment horizontal="center" vertical="center"/>
      <protection hidden="1"/>
    </xf>
    <xf numFmtId="1" fontId="1" fillId="0" borderId="38" xfId="0" applyNumberFormat="1" applyFont="1" applyFill="1" applyBorder="1" applyAlignment="1" applyProtection="1">
      <alignment horizontal="center" vertical="center"/>
      <protection locked="0"/>
    </xf>
    <xf numFmtId="49" fontId="1" fillId="0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1" fontId="0" fillId="0" borderId="37" xfId="0" applyNumberFormat="1" applyFont="1" applyFill="1" applyBorder="1" applyAlignment="1" applyProtection="1">
      <alignment horizontal="center" vertical="center"/>
      <protection hidden="1"/>
    </xf>
    <xf numFmtId="1" fontId="0" fillId="0" borderId="23" xfId="0" applyNumberFormat="1" applyFont="1" applyFill="1" applyBorder="1" applyAlignment="1" applyProtection="1">
      <alignment horizontal="center" vertical="center"/>
      <protection hidden="1"/>
    </xf>
    <xf numFmtId="1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21" xfId="0" applyNumberFormat="1" applyFont="1" applyBorder="1" applyAlignment="1" applyProtection="1">
      <alignment horizontal="center" vertical="center"/>
      <protection hidden="1"/>
    </xf>
    <xf numFmtId="1" fontId="0" fillId="0" borderId="18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5"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theme="5" tint="-0.4999699890613556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theme="5" tint="-0.4999699890613556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theme="5" tint="-0.24993999302387238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rgb="FFFF0000"/>
      </font>
      <border/>
    </dxf>
    <dxf>
      <font>
        <b/>
        <i val="0"/>
        <color theme="5" tint="-0.24993999302387238"/>
      </font>
      <fill>
        <patternFill>
          <bgColor rgb="FFFF0000"/>
        </patternFill>
      </fill>
      <border/>
    </dxf>
    <dxf>
      <font>
        <b/>
        <i val="0"/>
        <color theme="5" tint="-0.4999699890613556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1">
      <selection activeCell="J91" sqref="J91"/>
    </sheetView>
  </sheetViews>
  <sheetFormatPr defaultColWidth="9.00390625" defaultRowHeight="12.75"/>
  <cols>
    <col min="1" max="2" width="5.625" style="29" customWidth="1"/>
    <col min="3" max="3" width="16.625" style="29" customWidth="1"/>
    <col min="4" max="4" width="12.125" style="29" bestFit="1" customWidth="1"/>
    <col min="5" max="5" width="21.125" style="29" customWidth="1"/>
    <col min="6" max="6" width="7.25390625" style="29" customWidth="1"/>
    <col min="7" max="7" width="5.75390625" style="29" customWidth="1"/>
    <col min="8" max="8" width="6.875" style="29" customWidth="1"/>
    <col min="9" max="9" width="5.875" style="29" customWidth="1"/>
    <col min="10" max="10" width="7.875" style="29" customWidth="1"/>
    <col min="11" max="11" width="6.00390625" style="29" customWidth="1"/>
    <col min="12" max="12" width="9.375" style="29" customWidth="1"/>
    <col min="13" max="13" width="11.375" style="29" customWidth="1"/>
    <col min="14" max="14" width="3.625" style="29" customWidth="1"/>
    <col min="15" max="18" width="4.75390625" style="28" customWidth="1"/>
    <col min="19" max="19" width="3.125" style="29" customWidth="1"/>
    <col min="20" max="16384" width="9.125" style="29" customWidth="1"/>
  </cols>
  <sheetData>
    <row r="1" spans="1:13" ht="18" customHeight="1">
      <c r="A1" s="182" t="s">
        <v>7</v>
      </c>
      <c r="B1" s="183"/>
      <c r="C1" s="184"/>
      <c r="D1" s="185"/>
      <c r="E1" s="186" t="s">
        <v>16</v>
      </c>
      <c r="F1" s="187"/>
      <c r="G1" s="187"/>
      <c r="H1" s="187"/>
      <c r="I1" s="187"/>
      <c r="J1" s="187"/>
      <c r="K1" s="188"/>
      <c r="L1" s="195" t="s">
        <v>433</v>
      </c>
      <c r="M1" s="196"/>
    </row>
    <row r="2" spans="1:13" ht="12.75" customHeight="1">
      <c r="A2" s="201" t="s">
        <v>432</v>
      </c>
      <c r="B2" s="202"/>
      <c r="C2" s="203"/>
      <c r="D2" s="204"/>
      <c r="E2" s="189"/>
      <c r="F2" s="190"/>
      <c r="G2" s="190"/>
      <c r="H2" s="190"/>
      <c r="I2" s="190"/>
      <c r="J2" s="190"/>
      <c r="K2" s="191"/>
      <c r="L2" s="197"/>
      <c r="M2" s="198"/>
    </row>
    <row r="3" spans="1:13" ht="14.25" customHeight="1" thickBot="1">
      <c r="A3" s="205"/>
      <c r="B3" s="206"/>
      <c r="C3" s="206"/>
      <c r="D3" s="207"/>
      <c r="E3" s="192"/>
      <c r="F3" s="193"/>
      <c r="G3" s="193"/>
      <c r="H3" s="193"/>
      <c r="I3" s="193"/>
      <c r="J3" s="193"/>
      <c r="K3" s="194"/>
      <c r="L3" s="199"/>
      <c r="M3" s="200"/>
    </row>
    <row r="4" spans="1:13" ht="12" customHeight="1" thickBot="1">
      <c r="A4" s="60" t="s">
        <v>8</v>
      </c>
      <c r="B4" s="174" t="s">
        <v>17</v>
      </c>
      <c r="C4" s="174" t="s">
        <v>2</v>
      </c>
      <c r="D4" s="174" t="s">
        <v>3</v>
      </c>
      <c r="E4" s="174" t="s">
        <v>6</v>
      </c>
      <c r="F4" s="61" t="s">
        <v>351</v>
      </c>
      <c r="G4" s="174" t="s">
        <v>14</v>
      </c>
      <c r="H4" s="61" t="s">
        <v>353</v>
      </c>
      <c r="I4" s="174" t="s">
        <v>14</v>
      </c>
      <c r="J4" s="62" t="s">
        <v>349</v>
      </c>
      <c r="K4" s="174" t="s">
        <v>14</v>
      </c>
      <c r="L4" s="60" t="s">
        <v>4</v>
      </c>
      <c r="M4" s="174" t="s">
        <v>0</v>
      </c>
    </row>
    <row r="5" spans="1:18" ht="13.5" customHeight="1" thickBot="1">
      <c r="A5" s="63" t="s">
        <v>1</v>
      </c>
      <c r="B5" s="175"/>
      <c r="C5" s="175"/>
      <c r="D5" s="175"/>
      <c r="E5" s="175"/>
      <c r="F5" s="64" t="s">
        <v>352</v>
      </c>
      <c r="G5" s="175"/>
      <c r="H5" s="64" t="s">
        <v>354</v>
      </c>
      <c r="I5" s="175"/>
      <c r="J5" s="65" t="s">
        <v>350</v>
      </c>
      <c r="K5" s="175"/>
      <c r="L5" s="63" t="s">
        <v>5</v>
      </c>
      <c r="M5" s="175"/>
      <c r="O5" s="96">
        <v>15</v>
      </c>
      <c r="P5" s="97">
        <v>10</v>
      </c>
      <c r="Q5" s="97">
        <v>9</v>
      </c>
      <c r="R5" s="98">
        <v>8</v>
      </c>
    </row>
    <row r="6" spans="1:18" ht="13.5" customHeight="1" thickBot="1">
      <c r="A6" s="176" t="s">
        <v>450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  <c r="O6" s="141"/>
      <c r="P6" s="142"/>
      <c r="Q6" s="142"/>
      <c r="R6" s="143"/>
    </row>
    <row r="7" spans="1:18" s="71" customFormat="1" ht="12.75">
      <c r="A7" s="66">
        <v>46</v>
      </c>
      <c r="B7" s="123" t="s">
        <v>437</v>
      </c>
      <c r="C7" s="124" t="s">
        <v>230</v>
      </c>
      <c r="D7" s="125" t="s">
        <v>231</v>
      </c>
      <c r="E7" s="126" t="s">
        <v>119</v>
      </c>
      <c r="F7" s="67">
        <f>1!P49</f>
        <v>143</v>
      </c>
      <c r="G7" s="66" t="str">
        <f>1!Q49</f>
        <v>I.</v>
      </c>
      <c r="H7" s="68">
        <f>2!P49</f>
        <v>134</v>
      </c>
      <c r="I7" s="66" t="str">
        <f>2!Q49</f>
        <v>I.</v>
      </c>
      <c r="J7" s="68">
        <f>3!S49</f>
        <v>122</v>
      </c>
      <c r="K7" s="66" t="str">
        <f>3!T49</f>
        <v>I.</v>
      </c>
      <c r="L7" s="69">
        <f aca="true" t="shared" si="0" ref="L7:L37">SUM(F7:J7)</f>
        <v>399</v>
      </c>
      <c r="M7" s="70">
        <v>1</v>
      </c>
      <c r="N7" s="99"/>
      <c r="O7" s="95">
        <f>3!D49</f>
        <v>6</v>
      </c>
      <c r="P7" s="95">
        <f>1!D49+2!D49+3!G49</f>
        <v>11</v>
      </c>
      <c r="Q7" s="95">
        <f>1!E49+2!E49+3!H49+3!E49</f>
        <v>17</v>
      </c>
      <c r="R7" s="95">
        <f>1!F49+2!F49+3!F49+3!I49</f>
        <v>5</v>
      </c>
    </row>
    <row r="8" spans="1:18" s="71" customFormat="1" ht="12.75">
      <c r="A8" s="72">
        <v>51</v>
      </c>
      <c r="B8" s="127" t="s">
        <v>437</v>
      </c>
      <c r="C8" s="128" t="s">
        <v>343</v>
      </c>
      <c r="D8" s="129" t="s">
        <v>36</v>
      </c>
      <c r="E8" s="130" t="s">
        <v>37</v>
      </c>
      <c r="F8" s="73">
        <f>1!P54</f>
        <v>141</v>
      </c>
      <c r="G8" s="72" t="str">
        <f>1!Q54</f>
        <v>I.</v>
      </c>
      <c r="H8" s="74">
        <f>2!P54</f>
        <v>136</v>
      </c>
      <c r="I8" s="72" t="str">
        <f>2!Q54</f>
        <v>I.</v>
      </c>
      <c r="J8" s="74">
        <f>3!S54</f>
        <v>120</v>
      </c>
      <c r="K8" s="72" t="str">
        <f>3!T54</f>
        <v>I.</v>
      </c>
      <c r="L8" s="75">
        <f t="shared" si="0"/>
        <v>397</v>
      </c>
      <c r="M8" s="76">
        <v>2</v>
      </c>
      <c r="N8" s="99"/>
      <c r="O8" s="95">
        <f>3!D54</f>
        <v>6</v>
      </c>
      <c r="P8" s="95">
        <f>1!D54+2!D54+3!G54</f>
        <v>13</v>
      </c>
      <c r="Q8" s="95">
        <f>1!E54+2!E54+3!H54+3!E54</f>
        <v>14</v>
      </c>
      <c r="R8" s="95">
        <f>1!F54+2!F54+3!F54+3!I54</f>
        <v>4</v>
      </c>
    </row>
    <row r="9" spans="1:18" s="71" customFormat="1" ht="12.75">
      <c r="A9" s="72">
        <v>61</v>
      </c>
      <c r="B9" s="127" t="s">
        <v>437</v>
      </c>
      <c r="C9" s="128" t="s">
        <v>110</v>
      </c>
      <c r="D9" s="129" t="s">
        <v>51</v>
      </c>
      <c r="E9" s="130" t="s">
        <v>117</v>
      </c>
      <c r="F9" s="73">
        <f>1!P64</f>
        <v>149</v>
      </c>
      <c r="G9" s="72" t="str">
        <f>1!Q64</f>
        <v>M</v>
      </c>
      <c r="H9" s="74">
        <f>2!P64</f>
        <v>137</v>
      </c>
      <c r="I9" s="72" t="str">
        <f>2!Q64</f>
        <v>M</v>
      </c>
      <c r="J9" s="74">
        <f>3!S64</f>
        <v>108</v>
      </c>
      <c r="K9" s="72" t="str">
        <f>3!T64</f>
        <v>II.</v>
      </c>
      <c r="L9" s="75">
        <f t="shared" si="0"/>
        <v>394</v>
      </c>
      <c r="M9" s="76">
        <v>3</v>
      </c>
      <c r="N9" s="99"/>
      <c r="O9" s="95">
        <f>3!D64</f>
        <v>5</v>
      </c>
      <c r="P9" s="95">
        <f>1!D64+2!D64+3!G64</f>
        <v>19</v>
      </c>
      <c r="Q9" s="95">
        <f>1!E64+2!E64+3!H64+3!E64</f>
        <v>9</v>
      </c>
      <c r="R9" s="95">
        <f>1!F64+2!F64+3!F64+3!I64</f>
        <v>6</v>
      </c>
    </row>
    <row r="10" spans="1:18" s="71" customFormat="1" ht="12.75">
      <c r="A10" s="72">
        <v>31</v>
      </c>
      <c r="B10" s="127" t="s">
        <v>437</v>
      </c>
      <c r="C10" s="128" t="s">
        <v>201</v>
      </c>
      <c r="D10" s="129" t="s">
        <v>89</v>
      </c>
      <c r="E10" s="130" t="s">
        <v>25</v>
      </c>
      <c r="F10" s="73">
        <f>1!P34</f>
        <v>148</v>
      </c>
      <c r="G10" s="72" t="str">
        <f>1!Q34</f>
        <v>M</v>
      </c>
      <c r="H10" s="74">
        <f>2!P34</f>
        <v>133</v>
      </c>
      <c r="I10" s="72" t="str">
        <f>2!Q34</f>
        <v>I.</v>
      </c>
      <c r="J10" s="74">
        <f>3!S34</f>
        <v>112</v>
      </c>
      <c r="K10" s="72" t="str">
        <f>3!T34</f>
        <v>I.</v>
      </c>
      <c r="L10" s="75">
        <f t="shared" si="0"/>
        <v>393</v>
      </c>
      <c r="M10" s="76">
        <v>4</v>
      </c>
      <c r="N10" s="99"/>
      <c r="O10" s="95">
        <f>3!D34</f>
        <v>4</v>
      </c>
      <c r="P10" s="95">
        <f>1!D34+2!D34+3!G34</f>
        <v>17</v>
      </c>
      <c r="Q10" s="95">
        <f>1!E34+2!E34+3!H34+3!E34</f>
        <v>12</v>
      </c>
      <c r="R10" s="95">
        <f>1!F34+2!F34+3!F34+3!I34</f>
        <v>6</v>
      </c>
    </row>
    <row r="11" spans="1:18" s="71" customFormat="1" ht="12.75">
      <c r="A11" s="72">
        <v>79</v>
      </c>
      <c r="B11" s="127" t="s">
        <v>437</v>
      </c>
      <c r="C11" s="128" t="s">
        <v>120</v>
      </c>
      <c r="D11" s="129" t="s">
        <v>29</v>
      </c>
      <c r="E11" s="130" t="s">
        <v>121</v>
      </c>
      <c r="F11" s="73">
        <f>1!P82</f>
        <v>146</v>
      </c>
      <c r="G11" s="72" t="str">
        <f>1!Q82</f>
        <v>M</v>
      </c>
      <c r="H11" s="74">
        <f>2!P82</f>
        <v>140</v>
      </c>
      <c r="I11" s="72" t="str">
        <f>2!Q82</f>
        <v>M</v>
      </c>
      <c r="J11" s="74">
        <f>3!S82</f>
        <v>107</v>
      </c>
      <c r="K11" s="72" t="str">
        <f>3!T82</f>
        <v>II.</v>
      </c>
      <c r="L11" s="75">
        <f t="shared" si="0"/>
        <v>393</v>
      </c>
      <c r="M11" s="76">
        <v>5</v>
      </c>
      <c r="N11" s="99"/>
      <c r="O11" s="95">
        <f>3!D82</f>
        <v>3</v>
      </c>
      <c r="P11" s="95">
        <f>1!D82+2!D82+3!G82</f>
        <v>18</v>
      </c>
      <c r="Q11" s="95">
        <f>1!E82+2!E82+3!H82+3!E82</f>
        <v>16</v>
      </c>
      <c r="R11" s="95">
        <f>1!F82+2!F82+3!F82+3!I82</f>
        <v>3</v>
      </c>
    </row>
    <row r="12" spans="1:18" s="71" customFormat="1" ht="12.75">
      <c r="A12" s="72">
        <v>13</v>
      </c>
      <c r="B12" s="127" t="s">
        <v>437</v>
      </c>
      <c r="C12" s="128" t="s">
        <v>111</v>
      </c>
      <c r="D12" s="129" t="s">
        <v>112</v>
      </c>
      <c r="E12" s="130" t="s">
        <v>108</v>
      </c>
      <c r="F12" s="73">
        <f>1!P16</f>
        <v>146</v>
      </c>
      <c r="G12" s="72" t="str">
        <f>1!Q16</f>
        <v>M</v>
      </c>
      <c r="H12" s="74">
        <f>2!P16</f>
        <v>137</v>
      </c>
      <c r="I12" s="72" t="str">
        <f>2!Q16</f>
        <v>M</v>
      </c>
      <c r="J12" s="74">
        <f>3!S16</f>
        <v>109</v>
      </c>
      <c r="K12" s="72" t="str">
        <f>3!T16</f>
        <v>II.</v>
      </c>
      <c r="L12" s="75">
        <f t="shared" si="0"/>
        <v>392</v>
      </c>
      <c r="M12" s="76">
        <v>6</v>
      </c>
      <c r="N12" s="99"/>
      <c r="O12" s="95">
        <f>3!D16</f>
        <v>5</v>
      </c>
      <c r="P12" s="95">
        <f>1!D16+2!D16+3!G16</f>
        <v>17</v>
      </c>
      <c r="Q12" s="95">
        <f>1!E16+2!E16+3!H16+3!E16</f>
        <v>11</v>
      </c>
      <c r="R12" s="95">
        <f>1!F16+2!F16+3!F16+3!I16</f>
        <v>6</v>
      </c>
    </row>
    <row r="13" spans="1:18" s="71" customFormat="1" ht="12.75">
      <c r="A13" s="72">
        <v>72</v>
      </c>
      <c r="B13" s="127" t="s">
        <v>437</v>
      </c>
      <c r="C13" s="128" t="s">
        <v>301</v>
      </c>
      <c r="D13" s="129" t="s">
        <v>91</v>
      </c>
      <c r="E13" s="130" t="s">
        <v>92</v>
      </c>
      <c r="F13" s="73">
        <f>1!P75</f>
        <v>147</v>
      </c>
      <c r="G13" s="72" t="str">
        <f>1!Q75</f>
        <v>M</v>
      </c>
      <c r="H13" s="74">
        <f>2!P75</f>
        <v>136</v>
      </c>
      <c r="I13" s="72" t="str">
        <f>2!Q75</f>
        <v>I.</v>
      </c>
      <c r="J13" s="74">
        <f>3!S75</f>
        <v>107</v>
      </c>
      <c r="K13" s="72" t="str">
        <f>3!T75</f>
        <v>II.</v>
      </c>
      <c r="L13" s="75">
        <f t="shared" si="0"/>
        <v>390</v>
      </c>
      <c r="M13" s="76">
        <v>7</v>
      </c>
      <c r="N13" s="99"/>
      <c r="O13" s="95">
        <f>3!D75</f>
        <v>3</v>
      </c>
      <c r="P13" s="95">
        <f>1!D75+2!D75+3!G75</f>
        <v>17</v>
      </c>
      <c r="Q13" s="95">
        <f>1!E75+2!E75+3!H75+3!E75</f>
        <v>16</v>
      </c>
      <c r="R13" s="95">
        <f>1!F75+2!F75+3!F75+3!I75</f>
        <v>3</v>
      </c>
    </row>
    <row r="14" spans="1:18" s="71" customFormat="1" ht="12.75">
      <c r="A14" s="72">
        <v>15</v>
      </c>
      <c r="B14" s="127" t="s">
        <v>437</v>
      </c>
      <c r="C14" s="128" t="s">
        <v>118</v>
      </c>
      <c r="D14" s="129" t="s">
        <v>66</v>
      </c>
      <c r="E14" s="130" t="s">
        <v>119</v>
      </c>
      <c r="F14" s="73">
        <f>1!P18</f>
        <v>149</v>
      </c>
      <c r="G14" s="72" t="str">
        <f>1!Q18</f>
        <v>M</v>
      </c>
      <c r="H14" s="74">
        <f>2!P18</f>
        <v>129</v>
      </c>
      <c r="I14" s="72" t="str">
        <f>2!Q18</f>
        <v>II.</v>
      </c>
      <c r="J14" s="74">
        <f>3!S18</f>
        <v>111</v>
      </c>
      <c r="K14" s="72" t="str">
        <f>3!T18</f>
        <v>I.</v>
      </c>
      <c r="L14" s="75">
        <f t="shared" si="0"/>
        <v>389</v>
      </c>
      <c r="M14" s="76">
        <v>8</v>
      </c>
      <c r="N14" s="99"/>
      <c r="O14" s="95">
        <f>3!D18</f>
        <v>4</v>
      </c>
      <c r="P14" s="95">
        <f>1!D18+2!D18+3!G18</f>
        <v>17</v>
      </c>
      <c r="Q14" s="95">
        <f>1!E18+2!E18+3!H18+3!E18</f>
        <v>10</v>
      </c>
      <c r="R14" s="95">
        <f>1!F18+2!F18+3!F18+3!I18</f>
        <v>6</v>
      </c>
    </row>
    <row r="15" spans="1:18" s="71" customFormat="1" ht="12.75">
      <c r="A15" s="72">
        <v>9</v>
      </c>
      <c r="B15" s="127" t="s">
        <v>437</v>
      </c>
      <c r="C15" s="128" t="s">
        <v>153</v>
      </c>
      <c r="D15" s="129" t="s">
        <v>154</v>
      </c>
      <c r="E15" s="130" t="s">
        <v>67</v>
      </c>
      <c r="F15" s="73">
        <f>1!P12</f>
        <v>142</v>
      </c>
      <c r="G15" s="72" t="str">
        <f>1!Q12</f>
        <v>I.</v>
      </c>
      <c r="H15" s="74">
        <f>2!P12</f>
        <v>133</v>
      </c>
      <c r="I15" s="72" t="str">
        <f>2!Q12</f>
        <v>I.</v>
      </c>
      <c r="J15" s="74">
        <f>3!S12</f>
        <v>112</v>
      </c>
      <c r="K15" s="72" t="str">
        <f>3!T12</f>
        <v>I.</v>
      </c>
      <c r="L15" s="75">
        <f t="shared" si="0"/>
        <v>387</v>
      </c>
      <c r="M15" s="76">
        <v>9</v>
      </c>
      <c r="N15" s="99"/>
      <c r="O15" s="95">
        <f>3!D12</f>
        <v>4</v>
      </c>
      <c r="P15" s="95">
        <f>1!D12+2!D12+3!G12</f>
        <v>12</v>
      </c>
      <c r="Q15" s="95">
        <f>1!E12+2!E12+3!H12+3!E12</f>
        <v>16</v>
      </c>
      <c r="R15" s="95">
        <f>1!F12+2!F12+3!F12+3!I12</f>
        <v>7</v>
      </c>
    </row>
    <row r="16" spans="1:18" s="71" customFormat="1" ht="12.75">
      <c r="A16" s="72">
        <v>63</v>
      </c>
      <c r="B16" s="127" t="s">
        <v>437</v>
      </c>
      <c r="C16" s="128" t="s">
        <v>110</v>
      </c>
      <c r="D16" s="129" t="s">
        <v>112</v>
      </c>
      <c r="E16" s="130" t="s">
        <v>117</v>
      </c>
      <c r="F16" s="73">
        <f>1!P66</f>
        <v>145</v>
      </c>
      <c r="G16" s="72" t="str">
        <f>1!Q66</f>
        <v>I.</v>
      </c>
      <c r="H16" s="74">
        <f>2!P66</f>
        <v>130</v>
      </c>
      <c r="I16" s="72" t="str">
        <f>2!Q66</f>
        <v>II.</v>
      </c>
      <c r="J16" s="74">
        <f>3!S66</f>
        <v>110</v>
      </c>
      <c r="K16" s="72" t="str">
        <f>3!T66</f>
        <v>I.</v>
      </c>
      <c r="L16" s="75">
        <f t="shared" si="0"/>
        <v>385</v>
      </c>
      <c r="M16" s="76">
        <v>10</v>
      </c>
      <c r="N16" s="99"/>
      <c r="O16" s="95">
        <f>3!D66</f>
        <v>4</v>
      </c>
      <c r="P16" s="95">
        <f>1!D66+2!D66+3!G66</f>
        <v>15</v>
      </c>
      <c r="Q16" s="95">
        <f>1!E66+2!E66+3!H66+3!E66</f>
        <v>13</v>
      </c>
      <c r="R16" s="95">
        <f>1!F66+2!F66+3!F66+3!I66</f>
        <v>4</v>
      </c>
    </row>
    <row r="17" spans="1:18" s="71" customFormat="1" ht="12.75">
      <c r="A17" s="72">
        <v>33</v>
      </c>
      <c r="B17" s="127" t="s">
        <v>437</v>
      </c>
      <c r="C17" s="128" t="s">
        <v>28</v>
      </c>
      <c r="D17" s="129" t="s">
        <v>29</v>
      </c>
      <c r="E17" s="130" t="s">
        <v>25</v>
      </c>
      <c r="F17" s="73">
        <f>1!P36</f>
        <v>146</v>
      </c>
      <c r="G17" s="72" t="str">
        <f>1!Q36</f>
        <v>M</v>
      </c>
      <c r="H17" s="74">
        <f>2!P36</f>
        <v>124</v>
      </c>
      <c r="I17" s="72" t="str">
        <f>2!Q36</f>
        <v>III.</v>
      </c>
      <c r="J17" s="74">
        <f>3!S36</f>
        <v>94</v>
      </c>
      <c r="K17" s="72" t="str">
        <f>3!T36</f>
        <v>III.</v>
      </c>
      <c r="L17" s="75">
        <f t="shared" si="0"/>
        <v>364</v>
      </c>
      <c r="M17" s="76">
        <v>11</v>
      </c>
      <c r="N17" s="99"/>
      <c r="O17" s="95">
        <f>3!D36</f>
        <v>1</v>
      </c>
      <c r="P17" s="95">
        <f>1!D36+2!D36+3!G36</f>
        <v>13</v>
      </c>
      <c r="Q17" s="95">
        <f>1!E36+2!E36+3!H36+3!E36</f>
        <v>16</v>
      </c>
      <c r="R17" s="95">
        <f>1!F36+2!F36+3!F36+3!I36</f>
        <v>6</v>
      </c>
    </row>
    <row r="18" spans="1:18" s="71" customFormat="1" ht="12.75">
      <c r="A18" s="72">
        <v>73</v>
      </c>
      <c r="B18" s="127" t="s">
        <v>437</v>
      </c>
      <c r="C18" s="128" t="s">
        <v>445</v>
      </c>
      <c r="D18" s="129" t="s">
        <v>91</v>
      </c>
      <c r="E18" s="131" t="s">
        <v>92</v>
      </c>
      <c r="F18" s="73">
        <f>1!P76</f>
        <v>145</v>
      </c>
      <c r="G18" s="72" t="str">
        <f>1!Q76</f>
        <v>I.</v>
      </c>
      <c r="H18" s="74">
        <f>2!P76</f>
        <v>133</v>
      </c>
      <c r="I18" s="72" t="str">
        <f>2!Q76</f>
        <v>I.</v>
      </c>
      <c r="J18" s="74">
        <f>3!S76</f>
        <v>83</v>
      </c>
      <c r="K18" s="72" t="str">
        <f>3!T76</f>
        <v>III.</v>
      </c>
      <c r="L18" s="75">
        <f t="shared" si="0"/>
        <v>361</v>
      </c>
      <c r="M18" s="76">
        <v>12</v>
      </c>
      <c r="N18" s="99"/>
      <c r="O18" s="95">
        <f>3!D76</f>
        <v>4</v>
      </c>
      <c r="P18" s="95">
        <f>1!D76+2!D76+3!G76</f>
        <v>15</v>
      </c>
      <c r="Q18" s="95">
        <f>1!E76+2!E76+3!H76+3!E76</f>
        <v>12</v>
      </c>
      <c r="R18" s="95">
        <f>1!F76+2!F76+3!F76+3!I76</f>
        <v>4</v>
      </c>
    </row>
    <row r="19" spans="1:18" s="71" customFormat="1" ht="12.75">
      <c r="A19" s="72">
        <v>38</v>
      </c>
      <c r="B19" s="127" t="s">
        <v>437</v>
      </c>
      <c r="C19" s="128" t="s">
        <v>95</v>
      </c>
      <c r="D19" s="129" t="s">
        <v>39</v>
      </c>
      <c r="E19" s="130" t="s">
        <v>96</v>
      </c>
      <c r="F19" s="73">
        <f>1!P41</f>
        <v>139</v>
      </c>
      <c r="G19" s="72" t="str">
        <f>1!Q41</f>
        <v>II.</v>
      </c>
      <c r="H19" s="74">
        <f>2!P41</f>
        <v>133</v>
      </c>
      <c r="I19" s="72" t="str">
        <f>2!Q41</f>
        <v>I.</v>
      </c>
      <c r="J19" s="74">
        <f>3!S41</f>
        <v>87</v>
      </c>
      <c r="K19" s="72" t="str">
        <f>3!T41</f>
        <v>III.</v>
      </c>
      <c r="L19" s="75">
        <f t="shared" si="0"/>
        <v>359</v>
      </c>
      <c r="M19" s="76">
        <v>13</v>
      </c>
      <c r="N19" s="99"/>
      <c r="O19" s="95">
        <f>3!D41</f>
        <v>3</v>
      </c>
      <c r="P19" s="95">
        <f>1!D41+2!D41+3!G41</f>
        <v>9</v>
      </c>
      <c r="Q19" s="95">
        <f>1!E41+2!E41+3!H41+3!E41</f>
        <v>16</v>
      </c>
      <c r="R19" s="95">
        <f>1!F41+2!F41+3!F41+3!I41</f>
        <v>10</v>
      </c>
    </row>
    <row r="20" spans="1:18" s="71" customFormat="1" ht="12.75">
      <c r="A20" s="72">
        <v>66</v>
      </c>
      <c r="B20" s="127" t="s">
        <v>437</v>
      </c>
      <c r="C20" s="128" t="s">
        <v>277</v>
      </c>
      <c r="D20" s="129" t="s">
        <v>173</v>
      </c>
      <c r="E20" s="130" t="s">
        <v>270</v>
      </c>
      <c r="F20" s="73">
        <f>1!P69</f>
        <v>145</v>
      </c>
      <c r="G20" s="72" t="str">
        <f>1!Q69</f>
        <v>I.</v>
      </c>
      <c r="H20" s="74">
        <f>2!P69</f>
        <v>123</v>
      </c>
      <c r="I20" s="72" t="str">
        <f>2!Q69</f>
        <v>III.</v>
      </c>
      <c r="J20" s="74">
        <f>3!S69</f>
        <v>88</v>
      </c>
      <c r="K20" s="72" t="str">
        <f>3!T69</f>
        <v>III.</v>
      </c>
      <c r="L20" s="75">
        <f t="shared" si="0"/>
        <v>356</v>
      </c>
      <c r="M20" s="76">
        <v>14</v>
      </c>
      <c r="N20" s="99"/>
      <c r="O20" s="95">
        <f>3!D69</f>
        <v>3</v>
      </c>
      <c r="P20" s="95">
        <f>1!D69+2!D69+3!G69</f>
        <v>13</v>
      </c>
      <c r="Q20" s="95">
        <f>1!E69+2!E69+3!H69+3!E69</f>
        <v>12</v>
      </c>
      <c r="R20" s="95">
        <f>1!F69+2!F69+3!F69+3!I69</f>
        <v>5</v>
      </c>
    </row>
    <row r="21" spans="1:18" s="71" customFormat="1" ht="12.75">
      <c r="A21" s="72">
        <v>75</v>
      </c>
      <c r="B21" s="127" t="s">
        <v>437</v>
      </c>
      <c r="C21" s="128" t="s">
        <v>65</v>
      </c>
      <c r="D21" s="129" t="s">
        <v>66</v>
      </c>
      <c r="E21" s="130" t="s">
        <v>67</v>
      </c>
      <c r="F21" s="73">
        <f>1!P78</f>
        <v>142</v>
      </c>
      <c r="G21" s="72" t="str">
        <f>1!Q78</f>
        <v>I.</v>
      </c>
      <c r="H21" s="74">
        <f>2!P78</f>
        <v>127</v>
      </c>
      <c r="I21" s="72" t="str">
        <f>2!Q78</f>
        <v>II.</v>
      </c>
      <c r="J21" s="74">
        <f>3!S78</f>
        <v>80</v>
      </c>
      <c r="K21" s="72" t="str">
        <f>3!T78</f>
        <v>III.</v>
      </c>
      <c r="L21" s="75">
        <f t="shared" si="0"/>
        <v>349</v>
      </c>
      <c r="M21" s="76">
        <v>15</v>
      </c>
      <c r="N21" s="99"/>
      <c r="O21" s="95">
        <f>3!D78</f>
        <v>1</v>
      </c>
      <c r="P21" s="95">
        <f>1!D78+2!D78+3!G78</f>
        <v>12</v>
      </c>
      <c r="Q21" s="95">
        <f>1!E78+2!E78+3!H78+3!E78</f>
        <v>14</v>
      </c>
      <c r="R21" s="95">
        <f>1!F78+2!F78+3!F78+3!I78</f>
        <v>7</v>
      </c>
    </row>
    <row r="22" spans="1:18" s="71" customFormat="1" ht="12.75">
      <c r="A22" s="72">
        <v>29</v>
      </c>
      <c r="B22" s="127" t="s">
        <v>437</v>
      </c>
      <c r="C22" s="128" t="s">
        <v>442</v>
      </c>
      <c r="D22" s="129" t="s">
        <v>94</v>
      </c>
      <c r="E22" s="130" t="s">
        <v>32</v>
      </c>
      <c r="F22" s="73">
        <f>1!P32</f>
        <v>144</v>
      </c>
      <c r="G22" s="72" t="str">
        <f>1!Q32</f>
        <v>I.</v>
      </c>
      <c r="H22" s="74">
        <f>2!P32</f>
        <v>137</v>
      </c>
      <c r="I22" s="72" t="str">
        <f>2!Q32</f>
        <v>M</v>
      </c>
      <c r="J22" s="74">
        <f>3!S32</f>
        <v>67</v>
      </c>
      <c r="K22" s="72" t="str">
        <f>3!T32</f>
        <v>ne</v>
      </c>
      <c r="L22" s="75">
        <f t="shared" si="0"/>
        <v>348</v>
      </c>
      <c r="M22" s="76">
        <v>16</v>
      </c>
      <c r="N22" s="99"/>
      <c r="O22" s="95">
        <f>3!D32</f>
        <v>1</v>
      </c>
      <c r="P22" s="95">
        <f>1!D32+2!D32+3!G32</f>
        <v>15</v>
      </c>
      <c r="Q22" s="95">
        <f>1!E32+2!E32+3!H32+3!E32</f>
        <v>16</v>
      </c>
      <c r="R22" s="95">
        <f>1!F32+2!F32+3!F32+3!I32</f>
        <v>4</v>
      </c>
    </row>
    <row r="23" spans="1:18" s="71" customFormat="1" ht="12.75">
      <c r="A23" s="72">
        <v>36</v>
      </c>
      <c r="B23" s="127" t="s">
        <v>437</v>
      </c>
      <c r="C23" s="128" t="s">
        <v>436</v>
      </c>
      <c r="D23" s="129" t="s">
        <v>51</v>
      </c>
      <c r="E23" s="130" t="s">
        <v>387</v>
      </c>
      <c r="F23" s="73">
        <f>1!P39</f>
        <v>143</v>
      </c>
      <c r="G23" s="72" t="str">
        <f>1!Q39</f>
        <v>I.</v>
      </c>
      <c r="H23" s="74">
        <f>2!P39</f>
        <v>116</v>
      </c>
      <c r="I23" s="72" t="str">
        <f>2!Q39</f>
        <v>III.</v>
      </c>
      <c r="J23" s="74">
        <f>3!S39</f>
        <v>88</v>
      </c>
      <c r="K23" s="72" t="str">
        <f>3!T39</f>
        <v>III.</v>
      </c>
      <c r="L23" s="75">
        <f t="shared" si="0"/>
        <v>347</v>
      </c>
      <c r="M23" s="76">
        <v>17</v>
      </c>
      <c r="N23" s="99"/>
      <c r="O23" s="95">
        <f>3!D39</f>
        <v>3</v>
      </c>
      <c r="P23" s="95">
        <f>1!D39+2!D39+3!G39</f>
        <v>8</v>
      </c>
      <c r="Q23" s="95">
        <f>1!E39+2!E39+3!H39+3!E39</f>
        <v>15</v>
      </c>
      <c r="R23" s="95">
        <f>1!F39+2!F39+3!F39+3!I39</f>
        <v>7</v>
      </c>
    </row>
    <row r="24" spans="1:18" s="71" customFormat="1" ht="12.75">
      <c r="A24" s="72">
        <v>22</v>
      </c>
      <c r="B24" s="127" t="s">
        <v>437</v>
      </c>
      <c r="C24" s="128" t="s">
        <v>103</v>
      </c>
      <c r="D24" s="129" t="s">
        <v>104</v>
      </c>
      <c r="E24" s="130" t="s">
        <v>43</v>
      </c>
      <c r="F24" s="73">
        <f>1!P25</f>
        <v>144</v>
      </c>
      <c r="G24" s="72" t="str">
        <f>1!Q25</f>
        <v>I.</v>
      </c>
      <c r="H24" s="74">
        <f>2!P25</f>
        <v>129</v>
      </c>
      <c r="I24" s="72" t="str">
        <f>2!Q25</f>
        <v>II.</v>
      </c>
      <c r="J24" s="74">
        <f>3!S25</f>
        <v>64</v>
      </c>
      <c r="K24" s="72" t="str">
        <f>3!T25</f>
        <v>ne</v>
      </c>
      <c r="L24" s="75">
        <f t="shared" si="0"/>
        <v>337</v>
      </c>
      <c r="M24" s="76">
        <v>18</v>
      </c>
      <c r="N24" s="99"/>
      <c r="O24" s="95">
        <f>3!D25</f>
        <v>2</v>
      </c>
      <c r="P24" s="95">
        <f>1!D25+2!D25+3!G25</f>
        <v>13</v>
      </c>
      <c r="Q24" s="95">
        <f>1!E25+2!E25+3!H25+3!E25</f>
        <v>10</v>
      </c>
      <c r="R24" s="95">
        <f>1!F25+2!F25+3!F25+3!I25</f>
        <v>10</v>
      </c>
    </row>
    <row r="25" spans="1:18" s="71" customFormat="1" ht="12.75">
      <c r="A25" s="72">
        <v>87</v>
      </c>
      <c r="B25" s="127" t="s">
        <v>437</v>
      </c>
      <c r="C25" s="128" t="s">
        <v>107</v>
      </c>
      <c r="D25" s="129" t="s">
        <v>59</v>
      </c>
      <c r="E25" s="130" t="s">
        <v>108</v>
      </c>
      <c r="F25" s="73">
        <f>1!P90</f>
        <v>136</v>
      </c>
      <c r="G25" s="72" t="str">
        <f>1!Q90</f>
        <v>II.</v>
      </c>
      <c r="H25" s="74">
        <f>2!P90</f>
        <v>125</v>
      </c>
      <c r="I25" s="72" t="str">
        <f>2!Q90</f>
        <v>II.</v>
      </c>
      <c r="J25" s="74">
        <f>3!S90</f>
        <v>75</v>
      </c>
      <c r="K25" s="72" t="str">
        <f>3!T90</f>
        <v>ne</v>
      </c>
      <c r="L25" s="75">
        <f t="shared" si="0"/>
        <v>336</v>
      </c>
      <c r="M25" s="76">
        <v>19</v>
      </c>
      <c r="N25" s="99"/>
      <c r="O25" s="95">
        <f>3!D90</f>
        <v>1</v>
      </c>
      <c r="P25" s="95">
        <f>1!D90+2!D90+3!G90</f>
        <v>5</v>
      </c>
      <c r="Q25" s="95">
        <f>1!E90+2!E90+3!H90+3!E90</f>
        <v>20</v>
      </c>
      <c r="R25" s="95">
        <f>1!F90+2!F90+3!F90+3!I90</f>
        <v>5</v>
      </c>
    </row>
    <row r="26" spans="1:18" s="71" customFormat="1" ht="12.75">
      <c r="A26" s="72">
        <v>3</v>
      </c>
      <c r="B26" s="127" t="s">
        <v>437</v>
      </c>
      <c r="C26" s="128" t="s">
        <v>438</v>
      </c>
      <c r="D26" s="129" t="s">
        <v>47</v>
      </c>
      <c r="E26" s="130" t="s">
        <v>439</v>
      </c>
      <c r="F26" s="73">
        <f>1!P6</f>
        <v>129</v>
      </c>
      <c r="G26" s="72" t="str">
        <f>1!Q6</f>
        <v>III.</v>
      </c>
      <c r="H26" s="74">
        <f>2!P6</f>
        <v>122</v>
      </c>
      <c r="I26" s="72" t="str">
        <f>2!Q6</f>
        <v>III.</v>
      </c>
      <c r="J26" s="74">
        <f>3!S6</f>
        <v>80</v>
      </c>
      <c r="K26" s="72" t="str">
        <f>3!T6</f>
        <v>III.</v>
      </c>
      <c r="L26" s="75">
        <f t="shared" si="0"/>
        <v>331</v>
      </c>
      <c r="M26" s="76">
        <v>20</v>
      </c>
      <c r="N26" s="99"/>
      <c r="O26" s="95">
        <f>3!D6</f>
        <v>0</v>
      </c>
      <c r="P26" s="95">
        <f>1!D6+2!D6+3!G6</f>
        <v>10</v>
      </c>
      <c r="Q26" s="95">
        <f>1!E6+2!E6+3!H6+3!E6</f>
        <v>9</v>
      </c>
      <c r="R26" s="95">
        <f>1!F6+2!F6+3!F6+3!I6</f>
        <v>14</v>
      </c>
    </row>
    <row r="27" spans="1:18" s="71" customFormat="1" ht="12.75">
      <c r="A27" s="72">
        <v>82</v>
      </c>
      <c r="B27" s="127" t="s">
        <v>437</v>
      </c>
      <c r="C27" s="128" t="s">
        <v>316</v>
      </c>
      <c r="D27" s="129" t="s">
        <v>54</v>
      </c>
      <c r="E27" s="130" t="s">
        <v>25</v>
      </c>
      <c r="F27" s="73">
        <f>1!P85</f>
        <v>140</v>
      </c>
      <c r="G27" s="72" t="str">
        <f>1!Q85</f>
        <v>I.</v>
      </c>
      <c r="H27" s="74">
        <f>2!P85</f>
        <v>122</v>
      </c>
      <c r="I27" s="72" t="str">
        <f>2!Q85</f>
        <v>III.</v>
      </c>
      <c r="J27" s="74">
        <f>3!S85</f>
        <v>64</v>
      </c>
      <c r="K27" s="72" t="str">
        <f>3!T85</f>
        <v>ne</v>
      </c>
      <c r="L27" s="75">
        <f t="shared" si="0"/>
        <v>326</v>
      </c>
      <c r="M27" s="76">
        <v>21</v>
      </c>
      <c r="N27" s="99"/>
      <c r="O27" s="95">
        <f>3!D85</f>
        <v>2</v>
      </c>
      <c r="P27" s="95">
        <f>1!D85+2!D85+3!G85</f>
        <v>7</v>
      </c>
      <c r="Q27" s="95">
        <f>1!E85+2!E85+3!H85+3!E85</f>
        <v>14</v>
      </c>
      <c r="R27" s="95">
        <f>1!F85+2!F85+3!F85+3!I85</f>
        <v>9</v>
      </c>
    </row>
    <row r="28" spans="1:18" s="71" customFormat="1" ht="12.75">
      <c r="A28" s="72">
        <v>57</v>
      </c>
      <c r="B28" s="127" t="s">
        <v>437</v>
      </c>
      <c r="C28" s="128" t="s">
        <v>441</v>
      </c>
      <c r="D28" s="129" t="s">
        <v>183</v>
      </c>
      <c r="E28" s="130" t="s">
        <v>270</v>
      </c>
      <c r="F28" s="73">
        <f>1!P60</f>
        <v>139</v>
      </c>
      <c r="G28" s="72" t="str">
        <f>1!Q60</f>
        <v>II.</v>
      </c>
      <c r="H28" s="74">
        <f>2!P60</f>
        <v>117</v>
      </c>
      <c r="I28" s="72" t="str">
        <f>2!Q60</f>
        <v>III.</v>
      </c>
      <c r="J28" s="74">
        <f>3!S60</f>
        <v>65</v>
      </c>
      <c r="K28" s="72" t="str">
        <f>3!T60</f>
        <v>ne</v>
      </c>
      <c r="L28" s="75">
        <f t="shared" si="0"/>
        <v>321</v>
      </c>
      <c r="M28" s="76">
        <v>22</v>
      </c>
      <c r="N28" s="99"/>
      <c r="O28" s="95">
        <f>3!D60</f>
        <v>2</v>
      </c>
      <c r="P28" s="95">
        <f>1!D60+2!D60+3!G60</f>
        <v>6</v>
      </c>
      <c r="Q28" s="95">
        <f>1!E60+2!E60+3!H60+3!E60</f>
        <v>16</v>
      </c>
      <c r="R28" s="95">
        <f>1!F60+2!F60+3!F60+3!I60</f>
        <v>7</v>
      </c>
    </row>
    <row r="29" spans="1:18" s="71" customFormat="1" ht="12.75">
      <c r="A29" s="72">
        <v>5</v>
      </c>
      <c r="B29" s="127" t="s">
        <v>437</v>
      </c>
      <c r="C29" s="128" t="s">
        <v>404</v>
      </c>
      <c r="D29" s="129" t="s">
        <v>66</v>
      </c>
      <c r="E29" s="130" t="s">
        <v>32</v>
      </c>
      <c r="F29" s="73">
        <f>1!P8</f>
        <v>125</v>
      </c>
      <c r="G29" s="72" t="str">
        <f>1!Q8</f>
        <v>III.</v>
      </c>
      <c r="H29" s="74">
        <f>2!P8</f>
        <v>118</v>
      </c>
      <c r="I29" s="72" t="str">
        <f>2!Q8</f>
        <v>III.</v>
      </c>
      <c r="J29" s="74">
        <f>3!S8</f>
        <v>74</v>
      </c>
      <c r="K29" s="72" t="str">
        <f>3!T8</f>
        <v>ne</v>
      </c>
      <c r="L29" s="75">
        <f t="shared" si="0"/>
        <v>317</v>
      </c>
      <c r="M29" s="76">
        <v>23</v>
      </c>
      <c r="N29" s="99"/>
      <c r="O29" s="95">
        <f>3!D8</f>
        <v>0</v>
      </c>
      <c r="P29" s="95">
        <f>1!D8+2!D8+3!G8</f>
        <v>7</v>
      </c>
      <c r="Q29" s="95">
        <f>1!E8+2!E8+3!H8+3!E8</f>
        <v>10</v>
      </c>
      <c r="R29" s="95">
        <f>1!F8+2!F8+3!F8+3!I8</f>
        <v>10</v>
      </c>
    </row>
    <row r="30" spans="1:18" s="71" customFormat="1" ht="12.75">
      <c r="A30" s="72">
        <v>53</v>
      </c>
      <c r="B30" s="127" t="s">
        <v>437</v>
      </c>
      <c r="C30" s="128" t="s">
        <v>75</v>
      </c>
      <c r="D30" s="129" t="s">
        <v>76</v>
      </c>
      <c r="E30" s="130" t="s">
        <v>77</v>
      </c>
      <c r="F30" s="73">
        <f>1!P56</f>
        <v>142</v>
      </c>
      <c r="G30" s="72" t="str">
        <f>1!Q56</f>
        <v>I.</v>
      </c>
      <c r="H30" s="74">
        <f>2!P56</f>
        <v>110</v>
      </c>
      <c r="I30" s="72" t="str">
        <f>2!Q56</f>
        <v>ne</v>
      </c>
      <c r="J30" s="74">
        <f>3!S56</f>
        <v>65</v>
      </c>
      <c r="K30" s="72" t="str">
        <f>3!T56</f>
        <v>ne</v>
      </c>
      <c r="L30" s="75">
        <f t="shared" si="0"/>
        <v>317</v>
      </c>
      <c r="M30" s="76">
        <v>24</v>
      </c>
      <c r="N30" s="99"/>
      <c r="O30" s="95">
        <f>3!D56</f>
        <v>2</v>
      </c>
      <c r="P30" s="95">
        <f>1!D56+2!D56+3!G56</f>
        <v>9</v>
      </c>
      <c r="Q30" s="95">
        <f>1!E56+2!E56+3!H56+3!E56</f>
        <v>12</v>
      </c>
      <c r="R30" s="95">
        <f>1!F56+2!F56+3!F56+3!I56</f>
        <v>8</v>
      </c>
    </row>
    <row r="31" spans="1:18" s="71" customFormat="1" ht="12.75">
      <c r="A31" s="72">
        <v>49</v>
      </c>
      <c r="B31" s="127" t="s">
        <v>437</v>
      </c>
      <c r="C31" s="128" t="s">
        <v>244</v>
      </c>
      <c r="D31" s="129" t="s">
        <v>36</v>
      </c>
      <c r="E31" s="130" t="s">
        <v>37</v>
      </c>
      <c r="F31" s="73">
        <f>1!P52</f>
        <v>135</v>
      </c>
      <c r="G31" s="72" t="str">
        <f>1!Q52</f>
        <v>II.</v>
      </c>
      <c r="H31" s="74">
        <f>2!P52</f>
        <v>121</v>
      </c>
      <c r="I31" s="72" t="str">
        <f>2!Q52</f>
        <v>III.</v>
      </c>
      <c r="J31" s="74">
        <f>3!S52</f>
        <v>60</v>
      </c>
      <c r="K31" s="72" t="str">
        <f>3!T52</f>
        <v>ne</v>
      </c>
      <c r="L31" s="75">
        <f t="shared" si="0"/>
        <v>316</v>
      </c>
      <c r="M31" s="76">
        <v>25</v>
      </c>
      <c r="N31" s="99"/>
      <c r="O31" s="95">
        <f>3!D52</f>
        <v>0</v>
      </c>
      <c r="P31" s="95">
        <f>1!D52+2!D52+3!G52</f>
        <v>9</v>
      </c>
      <c r="Q31" s="95">
        <f>1!E52+2!E52+3!H52+3!E52</f>
        <v>11</v>
      </c>
      <c r="R31" s="95">
        <f>1!F52+2!F52+3!F52+3!I52</f>
        <v>9</v>
      </c>
    </row>
    <row r="32" spans="1:18" s="71" customFormat="1" ht="12.75">
      <c r="A32" s="72">
        <v>55</v>
      </c>
      <c r="B32" s="127" t="s">
        <v>437</v>
      </c>
      <c r="C32" s="128" t="s">
        <v>50</v>
      </c>
      <c r="D32" s="129" t="s">
        <v>51</v>
      </c>
      <c r="E32" s="130" t="s">
        <v>43</v>
      </c>
      <c r="F32" s="73">
        <f>1!P58</f>
        <v>136</v>
      </c>
      <c r="G32" s="72" t="str">
        <f>1!Q58</f>
        <v>II.</v>
      </c>
      <c r="H32" s="74">
        <f>2!P58</f>
        <v>108</v>
      </c>
      <c r="I32" s="72" t="str">
        <f>2!Q58</f>
        <v>ne</v>
      </c>
      <c r="J32" s="74">
        <f>3!S58</f>
        <v>66</v>
      </c>
      <c r="K32" s="72" t="str">
        <f>3!T58</f>
        <v>ne</v>
      </c>
      <c r="L32" s="75">
        <f t="shared" si="0"/>
        <v>310</v>
      </c>
      <c r="M32" s="76">
        <v>26</v>
      </c>
      <c r="N32" s="99"/>
      <c r="O32" s="95">
        <f>3!D58</f>
        <v>0</v>
      </c>
      <c r="P32" s="95">
        <f>1!D58+2!D58+3!G58</f>
        <v>6</v>
      </c>
      <c r="Q32" s="95">
        <f>1!E58+2!E58+3!H58+3!E58</f>
        <v>13</v>
      </c>
      <c r="R32" s="95">
        <f>1!F58+2!F58+3!F58+3!I58</f>
        <v>7</v>
      </c>
    </row>
    <row r="33" spans="1:18" s="71" customFormat="1" ht="12.75">
      <c r="A33" s="72">
        <v>85</v>
      </c>
      <c r="B33" s="127" t="s">
        <v>437</v>
      </c>
      <c r="C33" s="128" t="s">
        <v>88</v>
      </c>
      <c r="D33" s="129" t="s">
        <v>89</v>
      </c>
      <c r="E33" s="130" t="s">
        <v>85</v>
      </c>
      <c r="F33" s="73">
        <f>1!P88</f>
        <v>128</v>
      </c>
      <c r="G33" s="72" t="str">
        <f>1!Q88</f>
        <v>III.</v>
      </c>
      <c r="H33" s="74">
        <f>2!P88</f>
        <v>97</v>
      </c>
      <c r="I33" s="72" t="str">
        <f>2!Q88</f>
        <v>ne</v>
      </c>
      <c r="J33" s="74">
        <f>3!S88</f>
        <v>73</v>
      </c>
      <c r="K33" s="72" t="str">
        <f>3!T88</f>
        <v>ne</v>
      </c>
      <c r="L33" s="75">
        <f t="shared" si="0"/>
        <v>298</v>
      </c>
      <c r="M33" s="76">
        <v>27</v>
      </c>
      <c r="N33" s="99"/>
      <c r="O33" s="95">
        <f>3!D88</f>
        <v>0</v>
      </c>
      <c r="P33" s="95">
        <f>1!D88+2!D88+3!G88</f>
        <v>6</v>
      </c>
      <c r="Q33" s="95">
        <f>1!E88+2!E88+3!H88+3!E88</f>
        <v>11</v>
      </c>
      <c r="R33" s="95">
        <f>1!F88+2!F88+3!F88+3!I88</f>
        <v>6</v>
      </c>
    </row>
    <row r="34" spans="1:18" s="71" customFormat="1" ht="12.75">
      <c r="A34" s="72">
        <v>27</v>
      </c>
      <c r="B34" s="127" t="s">
        <v>437</v>
      </c>
      <c r="C34" s="128" t="s">
        <v>69</v>
      </c>
      <c r="D34" s="129" t="s">
        <v>70</v>
      </c>
      <c r="E34" s="130" t="s">
        <v>67</v>
      </c>
      <c r="F34" s="73">
        <f>1!P30</f>
        <v>124</v>
      </c>
      <c r="G34" s="72" t="str">
        <f>1!Q30</f>
        <v>ne</v>
      </c>
      <c r="H34" s="74">
        <f>2!P30</f>
        <v>114</v>
      </c>
      <c r="I34" s="72" t="str">
        <f>2!Q30</f>
        <v>ne</v>
      </c>
      <c r="J34" s="74">
        <f>3!S30</f>
        <v>60</v>
      </c>
      <c r="K34" s="72" t="str">
        <f>3!T30</f>
        <v>ne</v>
      </c>
      <c r="L34" s="75">
        <f t="shared" si="0"/>
        <v>298</v>
      </c>
      <c r="M34" s="76">
        <v>28</v>
      </c>
      <c r="N34" s="99"/>
      <c r="O34" s="95">
        <f>3!D30</f>
        <v>1</v>
      </c>
      <c r="P34" s="95">
        <f>1!D30+2!D30+3!G30</f>
        <v>5</v>
      </c>
      <c r="Q34" s="95">
        <f>1!E30+2!E30+3!H30+3!E30</f>
        <v>10</v>
      </c>
      <c r="R34" s="95">
        <f>1!F30+2!F30+3!F30+3!I30</f>
        <v>9</v>
      </c>
    </row>
    <row r="35" spans="1:18" s="71" customFormat="1" ht="12.75">
      <c r="A35" s="72">
        <v>68</v>
      </c>
      <c r="B35" s="127" t="s">
        <v>437</v>
      </c>
      <c r="C35" s="128" t="s">
        <v>277</v>
      </c>
      <c r="D35" s="129" t="s">
        <v>59</v>
      </c>
      <c r="E35" s="130" t="s">
        <v>270</v>
      </c>
      <c r="F35" s="73">
        <f>1!P71</f>
        <v>126</v>
      </c>
      <c r="G35" s="72" t="str">
        <f>1!Q71</f>
        <v>III.</v>
      </c>
      <c r="H35" s="74">
        <f>2!P71</f>
        <v>97</v>
      </c>
      <c r="I35" s="72" t="str">
        <f>2!Q71</f>
        <v>ne</v>
      </c>
      <c r="J35" s="74">
        <f>3!S71</f>
        <v>57</v>
      </c>
      <c r="K35" s="72" t="str">
        <f>3!T71</f>
        <v>ne</v>
      </c>
      <c r="L35" s="75">
        <f t="shared" si="0"/>
        <v>280</v>
      </c>
      <c r="M35" s="76">
        <v>29</v>
      </c>
      <c r="N35" s="99"/>
      <c r="O35" s="95">
        <f>3!D71</f>
        <v>0</v>
      </c>
      <c r="P35" s="95">
        <f>1!D71+2!D71+3!G71</f>
        <v>1</v>
      </c>
      <c r="Q35" s="95">
        <f>1!E71+2!E71+3!H71+3!E71</f>
        <v>14</v>
      </c>
      <c r="R35" s="95">
        <f>1!F71+2!F71+3!F71+3!I71</f>
        <v>6</v>
      </c>
    </row>
    <row r="36" spans="1:18" s="71" customFormat="1" ht="12.75">
      <c r="A36" s="72">
        <v>70</v>
      </c>
      <c r="B36" s="127" t="s">
        <v>437</v>
      </c>
      <c r="C36" s="128" t="s">
        <v>127</v>
      </c>
      <c r="D36" s="129" t="s">
        <v>59</v>
      </c>
      <c r="E36" s="130" t="s">
        <v>121</v>
      </c>
      <c r="F36" s="73">
        <f>1!P73</f>
        <v>145</v>
      </c>
      <c r="G36" s="72" t="str">
        <f>1!Q73</f>
        <v>I.</v>
      </c>
      <c r="H36" s="74">
        <f>2!P73</f>
        <v>134</v>
      </c>
      <c r="I36" s="72" t="str">
        <f>2!Q73</f>
        <v>I.</v>
      </c>
      <c r="J36" s="74">
        <f>3!S73</f>
        <v>0</v>
      </c>
      <c r="K36" s="72" t="str">
        <f>3!T73</f>
        <v>ne</v>
      </c>
      <c r="L36" s="75">
        <f t="shared" si="0"/>
        <v>279</v>
      </c>
      <c r="M36" s="76">
        <v>30</v>
      </c>
      <c r="N36" s="99"/>
      <c r="O36" s="95">
        <f>3!D73</f>
        <v>0</v>
      </c>
      <c r="P36" s="95">
        <f>1!D73+2!D73+3!G73</f>
        <v>15</v>
      </c>
      <c r="Q36" s="95">
        <f>1!E73+2!E73+3!H73+3!E73</f>
        <v>11</v>
      </c>
      <c r="R36" s="95">
        <f>1!F73+2!F73+3!F73+3!I73</f>
        <v>3</v>
      </c>
    </row>
    <row r="37" spans="1:18" s="71" customFormat="1" ht="13.5" thickBot="1">
      <c r="A37" s="144">
        <v>25</v>
      </c>
      <c r="B37" s="132" t="s">
        <v>437</v>
      </c>
      <c r="C37" s="133" t="s">
        <v>366</v>
      </c>
      <c r="D37" s="134" t="s">
        <v>100</v>
      </c>
      <c r="E37" s="135" t="s">
        <v>25</v>
      </c>
      <c r="F37" s="145">
        <f>1!P28</f>
        <v>129</v>
      </c>
      <c r="G37" s="144" t="str">
        <f>1!Q28</f>
        <v>III.</v>
      </c>
      <c r="H37" s="146">
        <f>2!P28</f>
        <v>66</v>
      </c>
      <c r="I37" s="144" t="str">
        <f>2!Q28</f>
        <v>ne</v>
      </c>
      <c r="J37" s="146">
        <f>3!S28</f>
        <v>57</v>
      </c>
      <c r="K37" s="144" t="str">
        <f>3!T28</f>
        <v>ne</v>
      </c>
      <c r="L37" s="147">
        <f t="shared" si="0"/>
        <v>252</v>
      </c>
      <c r="M37" s="76">
        <v>31</v>
      </c>
      <c r="N37" s="99"/>
      <c r="O37" s="95">
        <f>3!D28</f>
        <v>0</v>
      </c>
      <c r="P37" s="95">
        <f>1!D28+2!D28+3!G28</f>
        <v>7</v>
      </c>
      <c r="Q37" s="95">
        <f>1!E28+2!E28+3!H28+3!E28</f>
        <v>4</v>
      </c>
      <c r="R37" s="95">
        <f>1!F28+2!F28+3!F28+3!I28</f>
        <v>7</v>
      </c>
    </row>
    <row r="38" spans="1:18" s="71" customFormat="1" ht="13.5" thickBot="1">
      <c r="A38" s="179" t="s">
        <v>451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1"/>
      <c r="N38" s="99"/>
      <c r="O38" s="95"/>
      <c r="P38" s="95"/>
      <c r="Q38" s="95"/>
      <c r="R38" s="95"/>
    </row>
    <row r="39" spans="1:18" s="71" customFormat="1" ht="12.75">
      <c r="A39" s="148">
        <v>60</v>
      </c>
      <c r="B39" s="149" t="s">
        <v>18</v>
      </c>
      <c r="C39" s="150" t="s">
        <v>110</v>
      </c>
      <c r="D39" s="151" t="s">
        <v>51</v>
      </c>
      <c r="E39" s="152" t="s">
        <v>117</v>
      </c>
      <c r="F39" s="153">
        <f>1!P63</f>
        <v>149</v>
      </c>
      <c r="G39" s="148" t="str">
        <f>1!Q63</f>
        <v>M</v>
      </c>
      <c r="H39" s="154">
        <f>2!P63</f>
        <v>141</v>
      </c>
      <c r="I39" s="148" t="str">
        <f>2!Q63</f>
        <v>M</v>
      </c>
      <c r="J39" s="154">
        <f>3!S63</f>
        <v>117</v>
      </c>
      <c r="K39" s="148" t="str">
        <f>3!T63</f>
        <v>I.</v>
      </c>
      <c r="L39" s="155">
        <f aca="true" t="shared" si="1" ref="L39:L70">SUM(F39:J39)</f>
        <v>407</v>
      </c>
      <c r="M39" s="70">
        <v>1</v>
      </c>
      <c r="N39" s="99"/>
      <c r="O39" s="95">
        <f>3!D63</f>
        <v>6</v>
      </c>
      <c r="P39" s="95">
        <f>1!D63+2!D63+3!G63</f>
        <v>21</v>
      </c>
      <c r="Q39" s="95">
        <f>1!E63+2!E63+3!H63+3!E63</f>
        <v>11</v>
      </c>
      <c r="R39" s="95">
        <f>1!F63+2!F63+3!F63+3!I63</f>
        <v>1</v>
      </c>
    </row>
    <row r="40" spans="1:18" s="71" customFormat="1" ht="12.75">
      <c r="A40" s="72">
        <v>69</v>
      </c>
      <c r="B40" s="127" t="s">
        <v>18</v>
      </c>
      <c r="C40" s="128" t="s">
        <v>127</v>
      </c>
      <c r="D40" s="129" t="s">
        <v>59</v>
      </c>
      <c r="E40" s="130" t="s">
        <v>121</v>
      </c>
      <c r="F40" s="73">
        <f>1!P72</f>
        <v>149</v>
      </c>
      <c r="G40" s="72" t="str">
        <f>1!Q72</f>
        <v>M</v>
      </c>
      <c r="H40" s="74">
        <f>2!P72</f>
        <v>140</v>
      </c>
      <c r="I40" s="72" t="str">
        <f>2!Q72</f>
        <v>M</v>
      </c>
      <c r="J40" s="74">
        <f>3!S72</f>
        <v>116</v>
      </c>
      <c r="K40" s="72" t="str">
        <f>3!T72</f>
        <v>I.</v>
      </c>
      <c r="L40" s="75">
        <f t="shared" si="1"/>
        <v>405</v>
      </c>
      <c r="M40" s="76">
        <v>2</v>
      </c>
      <c r="N40" s="99"/>
      <c r="O40" s="95">
        <f>3!D72</f>
        <v>6</v>
      </c>
      <c r="P40" s="95">
        <f>1!D72+2!D72+3!G72</f>
        <v>20</v>
      </c>
      <c r="Q40" s="95">
        <f>1!E72+2!E72+3!H72+3!E72</f>
        <v>11</v>
      </c>
      <c r="R40" s="95">
        <f>1!F72+2!F72+3!F72+3!I72</f>
        <v>2</v>
      </c>
    </row>
    <row r="41" spans="1:18" s="71" customFormat="1" ht="12.75">
      <c r="A41" s="72">
        <v>14</v>
      </c>
      <c r="B41" s="127" t="s">
        <v>18</v>
      </c>
      <c r="C41" s="128" t="s">
        <v>118</v>
      </c>
      <c r="D41" s="129" t="s">
        <v>66</v>
      </c>
      <c r="E41" s="130" t="s">
        <v>119</v>
      </c>
      <c r="F41" s="73">
        <f>1!P17</f>
        <v>146</v>
      </c>
      <c r="G41" s="72" t="str">
        <f>1!Q17</f>
        <v>M</v>
      </c>
      <c r="H41" s="74">
        <f>2!P17</f>
        <v>140</v>
      </c>
      <c r="I41" s="72" t="str">
        <f>2!Q17</f>
        <v>M</v>
      </c>
      <c r="J41" s="74">
        <f>3!S17</f>
        <v>111</v>
      </c>
      <c r="K41" s="72" t="str">
        <f>3!T17</f>
        <v>I.</v>
      </c>
      <c r="L41" s="75">
        <f t="shared" si="1"/>
        <v>397</v>
      </c>
      <c r="M41" s="76">
        <v>3</v>
      </c>
      <c r="N41" s="99"/>
      <c r="O41" s="95">
        <f>3!D17</f>
        <v>4</v>
      </c>
      <c r="P41" s="95">
        <f>1!D17+2!D17+3!G17</f>
        <v>17</v>
      </c>
      <c r="Q41" s="95">
        <f>1!E17+2!E17+3!H17+3!E17</f>
        <v>15</v>
      </c>
      <c r="R41" s="95">
        <f>1!F17+2!F17+3!F17+3!I17</f>
        <v>4</v>
      </c>
    </row>
    <row r="42" spans="1:18" s="71" customFormat="1" ht="12.75">
      <c r="A42" s="72">
        <v>78</v>
      </c>
      <c r="B42" s="127" t="s">
        <v>18</v>
      </c>
      <c r="C42" s="128" t="s">
        <v>120</v>
      </c>
      <c r="D42" s="129" t="s">
        <v>29</v>
      </c>
      <c r="E42" s="130" t="s">
        <v>121</v>
      </c>
      <c r="F42" s="73">
        <f>1!P81</f>
        <v>147</v>
      </c>
      <c r="G42" s="72" t="str">
        <f>1!Q81</f>
        <v>M</v>
      </c>
      <c r="H42" s="74">
        <f>2!P81</f>
        <v>142</v>
      </c>
      <c r="I42" s="72" t="str">
        <f>2!Q81</f>
        <v>M</v>
      </c>
      <c r="J42" s="74">
        <f>3!S81</f>
        <v>107</v>
      </c>
      <c r="K42" s="72" t="str">
        <f>3!T81</f>
        <v>II.</v>
      </c>
      <c r="L42" s="75">
        <f t="shared" si="1"/>
        <v>396</v>
      </c>
      <c r="M42" s="76">
        <v>4</v>
      </c>
      <c r="N42" s="99"/>
      <c r="O42" s="95">
        <f>3!D81</f>
        <v>3</v>
      </c>
      <c r="P42" s="95">
        <f>1!D81+2!D81+3!G81</f>
        <v>19</v>
      </c>
      <c r="Q42" s="95">
        <f>1!E81+2!E81+3!H81+3!E81</f>
        <v>17</v>
      </c>
      <c r="R42" s="95">
        <f>1!F81+2!F81+3!F81+3!I81</f>
        <v>1</v>
      </c>
    </row>
    <row r="43" spans="1:18" s="71" customFormat="1" ht="12.75">
      <c r="A43" s="72">
        <v>28</v>
      </c>
      <c r="B43" s="127" t="s">
        <v>18</v>
      </c>
      <c r="C43" s="128" t="s">
        <v>442</v>
      </c>
      <c r="D43" s="129" t="s">
        <v>94</v>
      </c>
      <c r="E43" s="130" t="s">
        <v>32</v>
      </c>
      <c r="F43" s="73">
        <f>1!P31</f>
        <v>144</v>
      </c>
      <c r="G43" s="72" t="str">
        <f>1!Q31</f>
        <v>I.</v>
      </c>
      <c r="H43" s="74">
        <f>2!P31</f>
        <v>134</v>
      </c>
      <c r="I43" s="72" t="str">
        <f>2!Q31</f>
        <v>I.</v>
      </c>
      <c r="J43" s="74">
        <f>3!S31</f>
        <v>112</v>
      </c>
      <c r="K43" s="72" t="str">
        <f>3!T31</f>
        <v>I.</v>
      </c>
      <c r="L43" s="75">
        <f t="shared" si="1"/>
        <v>390</v>
      </c>
      <c r="M43" s="76">
        <v>5</v>
      </c>
      <c r="N43" s="99"/>
      <c r="O43" s="95">
        <f>3!D31</f>
        <v>4</v>
      </c>
      <c r="P43" s="95">
        <f>1!D31+2!D31+3!G31</f>
        <v>14</v>
      </c>
      <c r="Q43" s="95">
        <f>1!E31+2!E31+3!H31+3!E31</f>
        <v>16</v>
      </c>
      <c r="R43" s="95">
        <f>1!F31+2!F31+3!F31+3!I31</f>
        <v>5</v>
      </c>
    </row>
    <row r="44" spans="1:18" s="71" customFormat="1" ht="12.75">
      <c r="A44" s="72">
        <v>52</v>
      </c>
      <c r="B44" s="127" t="s">
        <v>18</v>
      </c>
      <c r="C44" s="128" t="s">
        <v>58</v>
      </c>
      <c r="D44" s="129" t="s">
        <v>59</v>
      </c>
      <c r="E44" s="130" t="s">
        <v>25</v>
      </c>
      <c r="F44" s="73">
        <f>1!P55</f>
        <v>138</v>
      </c>
      <c r="G44" s="72" t="str">
        <f>1!Q55</f>
        <v>II.</v>
      </c>
      <c r="H44" s="74">
        <f>2!P55</f>
        <v>134</v>
      </c>
      <c r="I44" s="72" t="str">
        <f>2!Q55</f>
        <v>I.</v>
      </c>
      <c r="J44" s="74">
        <f>3!S55</f>
        <v>117</v>
      </c>
      <c r="K44" s="72" t="str">
        <f>3!T55</f>
        <v>I.</v>
      </c>
      <c r="L44" s="75">
        <f t="shared" si="1"/>
        <v>389</v>
      </c>
      <c r="M44" s="76">
        <v>6</v>
      </c>
      <c r="N44" s="99"/>
      <c r="O44" s="95">
        <f>3!D55</f>
        <v>5</v>
      </c>
      <c r="P44" s="95">
        <f>1!D55+2!D55+3!G55</f>
        <v>7</v>
      </c>
      <c r="Q44" s="95">
        <f>1!E55+2!E55+3!H55+3!E55</f>
        <v>23</v>
      </c>
      <c r="R44" s="95">
        <f>1!F55+2!F55+3!F55+3!I55</f>
        <v>3</v>
      </c>
    </row>
    <row r="45" spans="1:18" s="71" customFormat="1" ht="12.75">
      <c r="A45" s="72">
        <v>32</v>
      </c>
      <c r="B45" s="127" t="s">
        <v>18</v>
      </c>
      <c r="C45" s="128" t="s">
        <v>28</v>
      </c>
      <c r="D45" s="129" t="s">
        <v>29</v>
      </c>
      <c r="E45" s="130" t="s">
        <v>25</v>
      </c>
      <c r="F45" s="73">
        <f>1!P35</f>
        <v>146</v>
      </c>
      <c r="G45" s="72" t="str">
        <f>1!Q35</f>
        <v>M</v>
      </c>
      <c r="H45" s="74">
        <f>2!P35</f>
        <v>134</v>
      </c>
      <c r="I45" s="72" t="str">
        <f>2!Q35</f>
        <v>I.</v>
      </c>
      <c r="J45" s="74">
        <f>3!S35</f>
        <v>109</v>
      </c>
      <c r="K45" s="72" t="str">
        <f>3!T35</f>
        <v>II.</v>
      </c>
      <c r="L45" s="75">
        <f t="shared" si="1"/>
        <v>389</v>
      </c>
      <c r="M45" s="76">
        <v>7</v>
      </c>
      <c r="N45" s="99"/>
      <c r="O45" s="95">
        <f>3!D35</f>
        <v>4</v>
      </c>
      <c r="P45" s="95">
        <f>1!D35+2!D35+3!G35</f>
        <v>17</v>
      </c>
      <c r="Q45" s="95">
        <f>1!E35+2!E35+3!H35+3!E35</f>
        <v>12</v>
      </c>
      <c r="R45" s="95">
        <f>1!F35+2!F35+3!F35+3!I35</f>
        <v>4</v>
      </c>
    </row>
    <row r="46" spans="1:18" s="71" customFormat="1" ht="12.75">
      <c r="A46" s="72">
        <v>62</v>
      </c>
      <c r="B46" s="127" t="s">
        <v>18</v>
      </c>
      <c r="C46" s="128" t="s">
        <v>110</v>
      </c>
      <c r="D46" s="129" t="s">
        <v>112</v>
      </c>
      <c r="E46" s="130" t="s">
        <v>117</v>
      </c>
      <c r="F46" s="73">
        <f>1!P65</f>
        <v>146</v>
      </c>
      <c r="G46" s="72" t="str">
        <f>1!Q65</f>
        <v>M</v>
      </c>
      <c r="H46" s="74">
        <f>2!P65</f>
        <v>134</v>
      </c>
      <c r="I46" s="72" t="str">
        <f>2!Q65</f>
        <v>I.</v>
      </c>
      <c r="J46" s="74">
        <f>3!S65</f>
        <v>106</v>
      </c>
      <c r="K46" s="72" t="str">
        <f>3!T65</f>
        <v>II.</v>
      </c>
      <c r="L46" s="75">
        <f t="shared" si="1"/>
        <v>386</v>
      </c>
      <c r="M46" s="76">
        <v>8</v>
      </c>
      <c r="N46" s="99"/>
      <c r="O46" s="95">
        <f>3!D65</f>
        <v>4</v>
      </c>
      <c r="P46" s="95">
        <f>1!D65+2!D65+3!G65</f>
        <v>17</v>
      </c>
      <c r="Q46" s="95">
        <f>1!E65+2!E65+3!H65+3!E65</f>
        <v>10</v>
      </c>
      <c r="R46" s="95">
        <f>1!F65+2!F65+3!F65+3!I65</f>
        <v>6</v>
      </c>
    </row>
    <row r="47" spans="1:18" s="71" customFormat="1" ht="12.75">
      <c r="A47" s="72">
        <v>20</v>
      </c>
      <c r="B47" s="127" t="s">
        <v>18</v>
      </c>
      <c r="C47" s="128" t="s">
        <v>180</v>
      </c>
      <c r="D47" s="129" t="s">
        <v>59</v>
      </c>
      <c r="E47" s="130" t="s">
        <v>32</v>
      </c>
      <c r="F47" s="73">
        <f>1!P23</f>
        <v>141</v>
      </c>
      <c r="G47" s="72" t="str">
        <f>1!Q23</f>
        <v>I.</v>
      </c>
      <c r="H47" s="74">
        <f>2!P23</f>
        <v>140</v>
      </c>
      <c r="I47" s="72" t="str">
        <f>2!Q23</f>
        <v>M</v>
      </c>
      <c r="J47" s="74">
        <f>3!S23</f>
        <v>104</v>
      </c>
      <c r="K47" s="72" t="str">
        <f>3!T23</f>
        <v>II.</v>
      </c>
      <c r="L47" s="75">
        <f t="shared" si="1"/>
        <v>385</v>
      </c>
      <c r="M47" s="76">
        <v>9</v>
      </c>
      <c r="N47" s="99"/>
      <c r="O47" s="95">
        <f>3!D23</f>
        <v>4</v>
      </c>
      <c r="P47" s="95">
        <f>1!D23+2!D23+3!G23</f>
        <v>15</v>
      </c>
      <c r="Q47" s="95">
        <f>1!E23+2!E23+3!H23+3!E23</f>
        <v>15</v>
      </c>
      <c r="R47" s="95">
        <f>1!F23+2!F23+3!F23+3!I23</f>
        <v>5</v>
      </c>
    </row>
    <row r="48" spans="1:18" s="71" customFormat="1" ht="12.75">
      <c r="A48" s="72">
        <v>71</v>
      </c>
      <c r="B48" s="127" t="s">
        <v>18</v>
      </c>
      <c r="C48" s="128" t="s">
        <v>301</v>
      </c>
      <c r="D48" s="129" t="s">
        <v>91</v>
      </c>
      <c r="E48" s="130" t="s">
        <v>92</v>
      </c>
      <c r="F48" s="73">
        <f>1!P74</f>
        <v>146</v>
      </c>
      <c r="G48" s="72" t="str">
        <f>1!Q74</f>
        <v>M</v>
      </c>
      <c r="H48" s="74">
        <f>2!P74</f>
        <v>134</v>
      </c>
      <c r="I48" s="72" t="str">
        <f>2!Q74</f>
        <v>I.</v>
      </c>
      <c r="J48" s="74">
        <f>3!S74</f>
        <v>104</v>
      </c>
      <c r="K48" s="72" t="str">
        <f>3!T74</f>
        <v>II.</v>
      </c>
      <c r="L48" s="75">
        <f t="shared" si="1"/>
        <v>384</v>
      </c>
      <c r="M48" s="76">
        <v>10</v>
      </c>
      <c r="N48" s="99"/>
      <c r="O48" s="95">
        <f>3!D74</f>
        <v>4</v>
      </c>
      <c r="P48" s="95">
        <f>1!D74+2!D74+3!G74</f>
        <v>15</v>
      </c>
      <c r="Q48" s="95">
        <f>1!E74+2!E74+3!H74+3!E74</f>
        <v>14</v>
      </c>
      <c r="R48" s="95">
        <f>1!F74+2!F74+3!F74+3!I74</f>
        <v>6</v>
      </c>
    </row>
    <row r="49" spans="1:18" s="71" customFormat="1" ht="12.75">
      <c r="A49" s="72">
        <v>23</v>
      </c>
      <c r="B49" s="127" t="s">
        <v>18</v>
      </c>
      <c r="C49" s="128" t="s">
        <v>416</v>
      </c>
      <c r="D49" s="129" t="s">
        <v>29</v>
      </c>
      <c r="E49" s="130" t="s">
        <v>333</v>
      </c>
      <c r="F49" s="73">
        <f>1!P26</f>
        <v>148</v>
      </c>
      <c r="G49" s="72" t="str">
        <f>1!Q26</f>
        <v>M</v>
      </c>
      <c r="H49" s="74">
        <f>2!P26</f>
        <v>128</v>
      </c>
      <c r="I49" s="72" t="str">
        <f>2!Q26</f>
        <v>II.</v>
      </c>
      <c r="J49" s="74">
        <f>3!S26</f>
        <v>107</v>
      </c>
      <c r="K49" s="72" t="str">
        <f>3!T26</f>
        <v>II.</v>
      </c>
      <c r="L49" s="75">
        <f t="shared" si="1"/>
        <v>383</v>
      </c>
      <c r="M49" s="76">
        <v>11</v>
      </c>
      <c r="N49" s="99"/>
      <c r="O49" s="95">
        <f>3!D26</f>
        <v>3</v>
      </c>
      <c r="P49" s="95">
        <f>1!D26+2!D26+3!G26</f>
        <v>14</v>
      </c>
      <c r="Q49" s="95">
        <f>1!E26+2!E26+3!H26+3!E26</f>
        <v>15</v>
      </c>
      <c r="R49" s="95">
        <f>1!F26+2!F26+3!F26+3!I26</f>
        <v>7</v>
      </c>
    </row>
    <row r="50" spans="1:18" s="71" customFormat="1" ht="12.75">
      <c r="A50" s="72">
        <v>37</v>
      </c>
      <c r="B50" s="127" t="s">
        <v>18</v>
      </c>
      <c r="C50" s="128" t="s">
        <v>95</v>
      </c>
      <c r="D50" s="129" t="s">
        <v>39</v>
      </c>
      <c r="E50" s="130" t="s">
        <v>96</v>
      </c>
      <c r="F50" s="73">
        <f>1!P40</f>
        <v>139</v>
      </c>
      <c r="G50" s="72" t="str">
        <f>1!Q40</f>
        <v>II.</v>
      </c>
      <c r="H50" s="74">
        <f>2!P40</f>
        <v>134</v>
      </c>
      <c r="I50" s="72" t="str">
        <f>2!Q40</f>
        <v>I.</v>
      </c>
      <c r="J50" s="74">
        <f>3!S40</f>
        <v>104</v>
      </c>
      <c r="K50" s="72" t="str">
        <f>3!T40</f>
        <v>II.</v>
      </c>
      <c r="L50" s="75">
        <f t="shared" si="1"/>
        <v>377</v>
      </c>
      <c r="M50" s="76">
        <v>12</v>
      </c>
      <c r="N50" s="99"/>
      <c r="O50" s="95">
        <f>3!D40</f>
        <v>4</v>
      </c>
      <c r="P50" s="95">
        <f>1!D40+2!D40+3!G40</f>
        <v>10</v>
      </c>
      <c r="Q50" s="95">
        <f>1!E40+2!E40+3!H40+3!E40</f>
        <v>17</v>
      </c>
      <c r="R50" s="95">
        <f>1!F40+2!F40+3!F40+3!I40</f>
        <v>5</v>
      </c>
    </row>
    <row r="51" spans="1:18" s="71" customFormat="1" ht="12.75">
      <c r="A51" s="72">
        <v>41</v>
      </c>
      <c r="B51" s="127" t="s">
        <v>18</v>
      </c>
      <c r="C51" s="128" t="s">
        <v>447</v>
      </c>
      <c r="D51" s="129" t="s">
        <v>89</v>
      </c>
      <c r="E51" s="130" t="s">
        <v>32</v>
      </c>
      <c r="F51" s="73">
        <f>1!P44</f>
        <v>145</v>
      </c>
      <c r="G51" s="72" t="str">
        <f>1!Q44</f>
        <v>I.</v>
      </c>
      <c r="H51" s="74">
        <f>2!P44</f>
        <v>130</v>
      </c>
      <c r="I51" s="72" t="str">
        <f>2!Q44</f>
        <v>II.</v>
      </c>
      <c r="J51" s="74">
        <f>3!S44</f>
        <v>99</v>
      </c>
      <c r="K51" s="72" t="str">
        <f>3!T44</f>
        <v>II.</v>
      </c>
      <c r="L51" s="75">
        <f t="shared" si="1"/>
        <v>374</v>
      </c>
      <c r="M51" s="76">
        <v>13</v>
      </c>
      <c r="N51" s="99"/>
      <c r="O51" s="95">
        <f>3!D44</f>
        <v>4</v>
      </c>
      <c r="P51" s="95">
        <f>1!D44+2!D44+3!G44</f>
        <v>13</v>
      </c>
      <c r="Q51" s="95">
        <f>1!E44+2!E44+3!H44+3!E44</f>
        <v>14</v>
      </c>
      <c r="R51" s="95">
        <f>1!F44+2!F44+3!F44+3!I44</f>
        <v>5</v>
      </c>
    </row>
    <row r="52" spans="1:18" s="71" customFormat="1" ht="12.75">
      <c r="A52" s="72">
        <v>44</v>
      </c>
      <c r="B52" s="127" t="s">
        <v>18</v>
      </c>
      <c r="C52" s="128" t="s">
        <v>122</v>
      </c>
      <c r="D52" s="129" t="s">
        <v>66</v>
      </c>
      <c r="E52" s="130" t="s">
        <v>32</v>
      </c>
      <c r="F52" s="73">
        <f>1!P47</f>
        <v>142</v>
      </c>
      <c r="G52" s="72" t="str">
        <f>1!Q47</f>
        <v>I.</v>
      </c>
      <c r="H52" s="74">
        <f>2!P47</f>
        <v>135</v>
      </c>
      <c r="I52" s="72" t="str">
        <f>2!Q47</f>
        <v>I.</v>
      </c>
      <c r="J52" s="74">
        <f>3!S47</f>
        <v>97</v>
      </c>
      <c r="K52" s="72" t="str">
        <f>3!T47</f>
        <v>II.</v>
      </c>
      <c r="L52" s="75">
        <f t="shared" si="1"/>
        <v>374</v>
      </c>
      <c r="M52" s="76">
        <v>14</v>
      </c>
      <c r="N52" s="99"/>
      <c r="O52" s="95">
        <f>3!D47</f>
        <v>2</v>
      </c>
      <c r="P52" s="95">
        <f>1!D47+2!D47+3!G47</f>
        <v>12</v>
      </c>
      <c r="Q52" s="95">
        <f>1!E47+2!E47+3!H47+3!E47</f>
        <v>16</v>
      </c>
      <c r="R52" s="95">
        <f>1!F47+2!F47+3!F47+3!I47</f>
        <v>10</v>
      </c>
    </row>
    <row r="53" spans="1:18" s="71" customFormat="1" ht="12.75">
      <c r="A53" s="72">
        <v>7</v>
      </c>
      <c r="B53" s="127" t="s">
        <v>18</v>
      </c>
      <c r="C53" s="128" t="s">
        <v>109</v>
      </c>
      <c r="D53" s="129" t="s">
        <v>94</v>
      </c>
      <c r="E53" s="130" t="s">
        <v>342</v>
      </c>
      <c r="F53" s="73">
        <f>1!P10</f>
        <v>143</v>
      </c>
      <c r="G53" s="72" t="str">
        <f>1!Q10</f>
        <v>I.</v>
      </c>
      <c r="H53" s="74">
        <f>2!P10</f>
        <v>127</v>
      </c>
      <c r="I53" s="72" t="str">
        <f>2!Q10</f>
        <v>II.</v>
      </c>
      <c r="J53" s="74">
        <f>3!S10</f>
        <v>103</v>
      </c>
      <c r="K53" s="72" t="str">
        <f>3!T10</f>
        <v>II.</v>
      </c>
      <c r="L53" s="75">
        <f t="shared" si="1"/>
        <v>373</v>
      </c>
      <c r="M53" s="76">
        <v>15</v>
      </c>
      <c r="N53" s="99"/>
      <c r="O53" s="95">
        <f>3!D10</f>
        <v>3</v>
      </c>
      <c r="P53" s="95">
        <f>1!D10+2!D10+3!G10</f>
        <v>11</v>
      </c>
      <c r="Q53" s="95">
        <f>1!E10+2!E10+3!H10+3!E10</f>
        <v>16</v>
      </c>
      <c r="R53" s="95">
        <f>1!F10+2!F10+3!F10+3!I10</f>
        <v>6</v>
      </c>
    </row>
    <row r="54" spans="1:18" s="71" customFormat="1" ht="12.75">
      <c r="A54" s="72">
        <v>50</v>
      </c>
      <c r="B54" s="127" t="s">
        <v>18</v>
      </c>
      <c r="C54" s="128" t="s">
        <v>343</v>
      </c>
      <c r="D54" s="129" t="s">
        <v>36</v>
      </c>
      <c r="E54" s="130" t="s">
        <v>37</v>
      </c>
      <c r="F54" s="73">
        <f>1!P53</f>
        <v>148</v>
      </c>
      <c r="G54" s="72" t="str">
        <f>1!Q53</f>
        <v>M</v>
      </c>
      <c r="H54" s="74">
        <f>2!P53</f>
        <v>129</v>
      </c>
      <c r="I54" s="72" t="str">
        <f>2!Q53</f>
        <v>II.</v>
      </c>
      <c r="J54" s="74">
        <f>3!S53</f>
        <v>96</v>
      </c>
      <c r="K54" s="72" t="str">
        <f>3!T53</f>
        <v>II.</v>
      </c>
      <c r="L54" s="75">
        <f t="shared" si="1"/>
        <v>373</v>
      </c>
      <c r="M54" s="76">
        <v>16</v>
      </c>
      <c r="N54" s="99"/>
      <c r="O54" s="95">
        <f>3!D53</f>
        <v>3</v>
      </c>
      <c r="P54" s="95">
        <f>1!D53+2!D53+3!G53</f>
        <v>17</v>
      </c>
      <c r="Q54" s="95">
        <f>1!E53+2!E53+3!H53+3!E53</f>
        <v>12</v>
      </c>
      <c r="R54" s="95">
        <f>1!F53+2!F53+3!F53+3!I53</f>
        <v>4</v>
      </c>
    </row>
    <row r="55" spans="1:18" s="71" customFormat="1" ht="12.75">
      <c r="A55" s="72">
        <v>30</v>
      </c>
      <c r="B55" s="127" t="s">
        <v>18</v>
      </c>
      <c r="C55" s="128" t="s">
        <v>201</v>
      </c>
      <c r="D55" s="129" t="s">
        <v>89</v>
      </c>
      <c r="E55" s="130" t="s">
        <v>25</v>
      </c>
      <c r="F55" s="73">
        <f>1!P33</f>
        <v>145</v>
      </c>
      <c r="G55" s="72" t="str">
        <f>1!Q33</f>
        <v>I.</v>
      </c>
      <c r="H55" s="74">
        <f>2!P33</f>
        <v>137</v>
      </c>
      <c r="I55" s="72" t="str">
        <f>2!Q33</f>
        <v>M</v>
      </c>
      <c r="J55" s="74">
        <f>3!S33</f>
        <v>91</v>
      </c>
      <c r="K55" s="72" t="str">
        <f>3!T33</f>
        <v>III.</v>
      </c>
      <c r="L55" s="75">
        <f t="shared" si="1"/>
        <v>373</v>
      </c>
      <c r="M55" s="76">
        <v>17</v>
      </c>
      <c r="N55" s="99"/>
      <c r="O55" s="95">
        <f>3!D33</f>
        <v>2</v>
      </c>
      <c r="P55" s="95">
        <f>1!D33+2!D33+3!G33</f>
        <v>15</v>
      </c>
      <c r="Q55" s="95">
        <f>1!E33+2!E33+3!H33+3!E33</f>
        <v>17</v>
      </c>
      <c r="R55" s="95">
        <f>1!F33+2!F33+3!F33+3!I33</f>
        <v>5</v>
      </c>
    </row>
    <row r="56" spans="1:18" s="71" customFormat="1" ht="12.75">
      <c r="A56" s="72">
        <v>90</v>
      </c>
      <c r="B56" s="127" t="s">
        <v>18</v>
      </c>
      <c r="C56" s="128" t="s">
        <v>448</v>
      </c>
      <c r="D56" s="129" t="s">
        <v>47</v>
      </c>
      <c r="E56" s="130" t="s">
        <v>126</v>
      </c>
      <c r="F56" s="73">
        <f>1!P93</f>
        <v>144</v>
      </c>
      <c r="G56" s="72" t="str">
        <f>1!Q93</f>
        <v>I.</v>
      </c>
      <c r="H56" s="74">
        <f>2!P93</f>
        <v>136</v>
      </c>
      <c r="I56" s="72" t="str">
        <f>2!Q93</f>
        <v>I.</v>
      </c>
      <c r="J56" s="74">
        <f>3!S93</f>
        <v>89</v>
      </c>
      <c r="K56" s="72" t="str">
        <f>3!T93</f>
        <v>III.</v>
      </c>
      <c r="L56" s="75">
        <f t="shared" si="1"/>
        <v>369</v>
      </c>
      <c r="M56" s="76">
        <v>18</v>
      </c>
      <c r="N56" s="99"/>
      <c r="O56" s="95">
        <f>3!D93</f>
        <v>0</v>
      </c>
      <c r="P56" s="95">
        <f>1!D93+2!D93+3!G93</f>
        <v>18</v>
      </c>
      <c r="Q56" s="95">
        <f>1!E93+2!E93+3!H93+3!E93</f>
        <v>16</v>
      </c>
      <c r="R56" s="95">
        <f>1!F93+2!F93+3!F93+3!I93</f>
        <v>3</v>
      </c>
    </row>
    <row r="57" spans="1:18" s="71" customFormat="1" ht="12.75">
      <c r="A57" s="72">
        <v>34</v>
      </c>
      <c r="B57" s="127" t="s">
        <v>18</v>
      </c>
      <c r="C57" s="128" t="s">
        <v>205</v>
      </c>
      <c r="D57" s="129" t="s">
        <v>59</v>
      </c>
      <c r="E57" s="130" t="s">
        <v>25</v>
      </c>
      <c r="F57" s="73">
        <f>1!P37</f>
        <v>139</v>
      </c>
      <c r="G57" s="72" t="str">
        <f>1!Q37</f>
        <v>II.</v>
      </c>
      <c r="H57" s="74">
        <f>2!P37</f>
        <v>122</v>
      </c>
      <c r="I57" s="72" t="str">
        <f>2!Q37</f>
        <v>III.</v>
      </c>
      <c r="J57" s="74">
        <f>3!S37</f>
        <v>103</v>
      </c>
      <c r="K57" s="72" t="str">
        <f>3!T37</f>
        <v>II.</v>
      </c>
      <c r="L57" s="75">
        <f t="shared" si="1"/>
        <v>364</v>
      </c>
      <c r="M57" s="76">
        <v>19</v>
      </c>
      <c r="N57" s="99"/>
      <c r="O57" s="95">
        <f>3!D37</f>
        <v>4</v>
      </c>
      <c r="P57" s="95">
        <f>1!D37+2!D37+3!G37</f>
        <v>9</v>
      </c>
      <c r="Q57" s="95">
        <f>1!E37+2!E37+3!H37+3!E37</f>
        <v>11</v>
      </c>
      <c r="R57" s="95">
        <f>1!F37+2!F37+3!F37+3!I37</f>
        <v>10</v>
      </c>
    </row>
    <row r="58" spans="1:18" s="71" customFormat="1" ht="12.75">
      <c r="A58" s="72">
        <v>80</v>
      </c>
      <c r="B58" s="127" t="s">
        <v>18</v>
      </c>
      <c r="C58" s="128" t="s">
        <v>87</v>
      </c>
      <c r="D58" s="129" t="s">
        <v>36</v>
      </c>
      <c r="E58" s="130" t="s">
        <v>67</v>
      </c>
      <c r="F58" s="73">
        <f>1!P83</f>
        <v>139</v>
      </c>
      <c r="G58" s="72" t="str">
        <f>1!Q83</f>
        <v>II.</v>
      </c>
      <c r="H58" s="74">
        <f>2!P83</f>
        <v>141</v>
      </c>
      <c r="I58" s="72" t="str">
        <f>2!Q83</f>
        <v>M</v>
      </c>
      <c r="J58" s="74">
        <f>3!S83</f>
        <v>82</v>
      </c>
      <c r="K58" s="72" t="str">
        <f>3!T83</f>
        <v>III.</v>
      </c>
      <c r="L58" s="75">
        <f t="shared" si="1"/>
        <v>362</v>
      </c>
      <c r="M58" s="76">
        <v>20</v>
      </c>
      <c r="N58" s="99"/>
      <c r="O58" s="95">
        <f>3!D83</f>
        <v>2</v>
      </c>
      <c r="P58" s="95">
        <f>1!D83+2!D83+3!G83</f>
        <v>15</v>
      </c>
      <c r="Q58" s="95">
        <f>1!E83+2!E83+3!H83+3!E83</f>
        <v>14</v>
      </c>
      <c r="R58" s="95">
        <f>1!F83+2!F83+3!F83+3!I83</f>
        <v>7</v>
      </c>
    </row>
    <row r="59" spans="1:18" s="71" customFormat="1" ht="12.75">
      <c r="A59" s="72">
        <v>56</v>
      </c>
      <c r="B59" s="127" t="s">
        <v>18</v>
      </c>
      <c r="C59" s="128" t="s">
        <v>441</v>
      </c>
      <c r="D59" s="129" t="s">
        <v>183</v>
      </c>
      <c r="E59" s="130" t="s">
        <v>270</v>
      </c>
      <c r="F59" s="73">
        <f>1!P59</f>
        <v>135</v>
      </c>
      <c r="G59" s="72" t="str">
        <f>1!Q59</f>
        <v>II.</v>
      </c>
      <c r="H59" s="74">
        <f>2!P59</f>
        <v>127</v>
      </c>
      <c r="I59" s="72" t="str">
        <f>2!Q59</f>
        <v>II.</v>
      </c>
      <c r="J59" s="74">
        <f>3!S59</f>
        <v>98</v>
      </c>
      <c r="K59" s="72" t="str">
        <f>3!T59</f>
        <v>II.</v>
      </c>
      <c r="L59" s="75">
        <f t="shared" si="1"/>
        <v>360</v>
      </c>
      <c r="M59" s="76">
        <v>21</v>
      </c>
      <c r="N59" s="99"/>
      <c r="O59" s="95">
        <f>3!D59</f>
        <v>2</v>
      </c>
      <c r="P59" s="95">
        <f>1!D59+2!D59+3!G59</f>
        <v>7</v>
      </c>
      <c r="Q59" s="95">
        <f>1!E59+2!E59+3!H59+3!E59</f>
        <v>15</v>
      </c>
      <c r="R59" s="95">
        <f>1!F59+2!F59+3!F59+3!I59</f>
        <v>13</v>
      </c>
    </row>
    <row r="60" spans="1:18" s="71" customFormat="1" ht="12.75">
      <c r="A60" s="72">
        <v>19</v>
      </c>
      <c r="B60" s="127" t="s">
        <v>18</v>
      </c>
      <c r="C60" s="128" t="s">
        <v>68</v>
      </c>
      <c r="D60" s="129" t="s">
        <v>29</v>
      </c>
      <c r="E60" s="130" t="s">
        <v>121</v>
      </c>
      <c r="F60" s="73">
        <f>1!P22</f>
        <v>142</v>
      </c>
      <c r="G60" s="72" t="str">
        <f>1!Q22</f>
        <v>I.</v>
      </c>
      <c r="H60" s="74">
        <f>2!P22</f>
        <v>131</v>
      </c>
      <c r="I60" s="72" t="str">
        <f>2!Q22</f>
        <v>I.</v>
      </c>
      <c r="J60" s="74">
        <f>3!S22</f>
        <v>86</v>
      </c>
      <c r="K60" s="72" t="str">
        <f>3!T22</f>
        <v>III.</v>
      </c>
      <c r="L60" s="75">
        <f t="shared" si="1"/>
        <v>359</v>
      </c>
      <c r="M60" s="76">
        <v>22</v>
      </c>
      <c r="N60" s="99"/>
      <c r="O60" s="95">
        <f>3!D22</f>
        <v>2</v>
      </c>
      <c r="P60" s="95">
        <f>1!D22+2!D22+3!G22</f>
        <v>13</v>
      </c>
      <c r="Q60" s="95">
        <f>1!E22+2!E22+3!H22+3!E22</f>
        <v>13</v>
      </c>
      <c r="R60" s="95">
        <f>1!F22+2!F22+3!F22+3!I22</f>
        <v>7</v>
      </c>
    </row>
    <row r="61" spans="1:18" s="71" customFormat="1" ht="12.75">
      <c r="A61" s="72">
        <v>11</v>
      </c>
      <c r="B61" s="127" t="s">
        <v>18</v>
      </c>
      <c r="C61" s="128" t="s">
        <v>378</v>
      </c>
      <c r="D61" s="129" t="s">
        <v>262</v>
      </c>
      <c r="E61" s="130" t="s">
        <v>117</v>
      </c>
      <c r="F61" s="73">
        <f>1!P14</f>
        <v>142</v>
      </c>
      <c r="G61" s="72" t="str">
        <f>1!Q14</f>
        <v>I.</v>
      </c>
      <c r="H61" s="74">
        <f>2!P14</f>
        <v>121</v>
      </c>
      <c r="I61" s="72" t="str">
        <f>2!Q14</f>
        <v>III.</v>
      </c>
      <c r="J61" s="74">
        <f>3!S14</f>
        <v>95</v>
      </c>
      <c r="K61" s="72" t="str">
        <f>3!T14</f>
        <v>II.</v>
      </c>
      <c r="L61" s="75">
        <f t="shared" si="1"/>
        <v>358</v>
      </c>
      <c r="M61" s="76">
        <v>23</v>
      </c>
      <c r="N61" s="99"/>
      <c r="O61" s="95">
        <f>3!D14</f>
        <v>4</v>
      </c>
      <c r="P61" s="95">
        <f>1!D14+2!D14+3!G14</f>
        <v>11</v>
      </c>
      <c r="Q61" s="95">
        <f>1!E14+2!E14+3!H14+3!E14</f>
        <v>12</v>
      </c>
      <c r="R61" s="95">
        <f>1!F14+2!F14+3!F14+3!I14</f>
        <v>5</v>
      </c>
    </row>
    <row r="62" spans="1:18" s="71" customFormat="1" ht="12.75">
      <c r="A62" s="72">
        <v>88</v>
      </c>
      <c r="B62" s="127" t="s">
        <v>18</v>
      </c>
      <c r="C62" s="128" t="s">
        <v>23</v>
      </c>
      <c r="D62" s="129" t="s">
        <v>24</v>
      </c>
      <c r="E62" s="130" t="s">
        <v>25</v>
      </c>
      <c r="F62" s="73">
        <f>1!P91</f>
        <v>146</v>
      </c>
      <c r="G62" s="72" t="str">
        <f>1!Q91</f>
        <v>M</v>
      </c>
      <c r="H62" s="74">
        <f>2!P91</f>
        <v>126</v>
      </c>
      <c r="I62" s="72" t="str">
        <f>2!Q91</f>
        <v>II.</v>
      </c>
      <c r="J62" s="74">
        <f>3!S91</f>
        <v>82</v>
      </c>
      <c r="K62" s="72" t="str">
        <f>3!T91</f>
        <v>III.</v>
      </c>
      <c r="L62" s="75">
        <f t="shared" si="1"/>
        <v>354</v>
      </c>
      <c r="M62" s="76">
        <v>24</v>
      </c>
      <c r="N62" s="99"/>
      <c r="O62" s="95">
        <f>3!D91</f>
        <v>0</v>
      </c>
      <c r="P62" s="95">
        <f>1!D91+2!D91+3!G91</f>
        <v>17</v>
      </c>
      <c r="Q62" s="95">
        <f>1!E91+2!E91+3!H91+3!E91</f>
        <v>12</v>
      </c>
      <c r="R62" s="95">
        <f>1!F91+2!F91+3!F91+3!I91</f>
        <v>4</v>
      </c>
    </row>
    <row r="63" spans="1:18" s="71" customFormat="1" ht="12.75">
      <c r="A63" s="72">
        <v>74</v>
      </c>
      <c r="B63" s="127" t="s">
        <v>18</v>
      </c>
      <c r="C63" s="128" t="s">
        <v>65</v>
      </c>
      <c r="D63" s="129" t="s">
        <v>66</v>
      </c>
      <c r="E63" s="130" t="s">
        <v>67</v>
      </c>
      <c r="F63" s="73">
        <f>1!P77</f>
        <v>142</v>
      </c>
      <c r="G63" s="72" t="str">
        <f>1!Q77</f>
        <v>I.</v>
      </c>
      <c r="H63" s="74">
        <f>2!P77</f>
        <v>124</v>
      </c>
      <c r="I63" s="72" t="str">
        <f>2!Q77</f>
        <v>III.</v>
      </c>
      <c r="J63" s="74">
        <f>3!S77</f>
        <v>86</v>
      </c>
      <c r="K63" s="72" t="str">
        <f>3!T77</f>
        <v>III.</v>
      </c>
      <c r="L63" s="75">
        <f t="shared" si="1"/>
        <v>352</v>
      </c>
      <c r="M63" s="76">
        <v>25</v>
      </c>
      <c r="N63" s="99"/>
      <c r="O63" s="95">
        <f>3!D77</f>
        <v>4</v>
      </c>
      <c r="P63" s="95">
        <f>1!D77+2!D77+3!G77</f>
        <v>8</v>
      </c>
      <c r="Q63" s="95">
        <f>1!E77+2!E77+3!H77+3!E77</f>
        <v>15</v>
      </c>
      <c r="R63" s="95">
        <f>1!F77+2!F77+3!F77+3!I77</f>
        <v>7</v>
      </c>
    </row>
    <row r="64" spans="1:18" s="71" customFormat="1" ht="12.75">
      <c r="A64" s="72">
        <v>8</v>
      </c>
      <c r="B64" s="127" t="s">
        <v>18</v>
      </c>
      <c r="C64" s="128" t="s">
        <v>153</v>
      </c>
      <c r="D64" s="129" t="s">
        <v>154</v>
      </c>
      <c r="E64" s="130" t="s">
        <v>67</v>
      </c>
      <c r="F64" s="73">
        <f>1!P11</f>
        <v>143</v>
      </c>
      <c r="G64" s="72" t="str">
        <f>1!Q11</f>
        <v>I.</v>
      </c>
      <c r="H64" s="74">
        <f>2!P11</f>
        <v>119</v>
      </c>
      <c r="I64" s="72" t="str">
        <f>2!Q11</f>
        <v>III.</v>
      </c>
      <c r="J64" s="74">
        <f>3!S11</f>
        <v>87</v>
      </c>
      <c r="K64" s="72" t="str">
        <f>3!T11</f>
        <v>III.</v>
      </c>
      <c r="L64" s="75">
        <f t="shared" si="1"/>
        <v>349</v>
      </c>
      <c r="M64" s="76">
        <v>26</v>
      </c>
      <c r="N64" s="99"/>
      <c r="O64" s="95">
        <f>3!D11</f>
        <v>3</v>
      </c>
      <c r="P64" s="95">
        <f>1!D11+2!D11+3!G11</f>
        <v>9</v>
      </c>
      <c r="Q64" s="95">
        <f>1!E11+2!E11+3!H11+3!E11</f>
        <v>13</v>
      </c>
      <c r="R64" s="95">
        <f>1!F11+2!F11+3!F11+3!I11</f>
        <v>8</v>
      </c>
    </row>
    <row r="65" spans="1:18" s="71" customFormat="1" ht="12.75">
      <c r="A65" s="72">
        <v>12</v>
      </c>
      <c r="B65" s="127" t="s">
        <v>18</v>
      </c>
      <c r="C65" s="128" t="s">
        <v>111</v>
      </c>
      <c r="D65" s="129" t="s">
        <v>112</v>
      </c>
      <c r="E65" s="130" t="s">
        <v>108</v>
      </c>
      <c r="F65" s="73">
        <f>1!P15</f>
        <v>142</v>
      </c>
      <c r="G65" s="72" t="str">
        <f>1!Q15</f>
        <v>I.</v>
      </c>
      <c r="H65" s="74">
        <f>2!P15</f>
        <v>124</v>
      </c>
      <c r="I65" s="72" t="str">
        <f>2!Q15</f>
        <v>III.</v>
      </c>
      <c r="J65" s="74">
        <f>3!S15</f>
        <v>83</v>
      </c>
      <c r="K65" s="72" t="str">
        <f>3!T15</f>
        <v>III.</v>
      </c>
      <c r="L65" s="75">
        <f t="shared" si="1"/>
        <v>349</v>
      </c>
      <c r="M65" s="76">
        <v>27</v>
      </c>
      <c r="N65" s="99"/>
      <c r="O65" s="95">
        <f>3!D15</f>
        <v>1</v>
      </c>
      <c r="P65" s="95">
        <f>1!D15+2!D15+3!G15</f>
        <v>9</v>
      </c>
      <c r="Q65" s="95">
        <f>1!E15+2!E15+3!H15+3!E15</f>
        <v>12</v>
      </c>
      <c r="R65" s="95">
        <f>1!F15+2!F15+3!F15+3!I15</f>
        <v>11</v>
      </c>
    </row>
    <row r="66" spans="1:18" s="71" customFormat="1" ht="12.75">
      <c r="A66" s="72">
        <v>81</v>
      </c>
      <c r="B66" s="127" t="s">
        <v>18</v>
      </c>
      <c r="C66" s="128" t="s">
        <v>316</v>
      </c>
      <c r="D66" s="129" t="s">
        <v>54</v>
      </c>
      <c r="E66" s="130" t="s">
        <v>25</v>
      </c>
      <c r="F66" s="73">
        <f>1!P84</f>
        <v>140</v>
      </c>
      <c r="G66" s="72" t="str">
        <f>1!Q84</f>
        <v>I.</v>
      </c>
      <c r="H66" s="74">
        <f>2!P84</f>
        <v>131</v>
      </c>
      <c r="I66" s="72" t="str">
        <f>2!Q84</f>
        <v>I.</v>
      </c>
      <c r="J66" s="74">
        <f>3!S84</f>
        <v>78</v>
      </c>
      <c r="K66" s="72" t="str">
        <f>3!T84</f>
        <v>ne</v>
      </c>
      <c r="L66" s="75">
        <f t="shared" si="1"/>
        <v>349</v>
      </c>
      <c r="M66" s="76">
        <v>28</v>
      </c>
      <c r="N66" s="99"/>
      <c r="O66" s="95">
        <f>3!D84</f>
        <v>3</v>
      </c>
      <c r="P66" s="95">
        <f>1!D84+2!D84+3!G84</f>
        <v>10</v>
      </c>
      <c r="Q66" s="95">
        <f>1!E84+2!E84+3!H84+3!E84</f>
        <v>16</v>
      </c>
      <c r="R66" s="95">
        <f>1!F84+2!F84+3!F84+3!I84</f>
        <v>5</v>
      </c>
    </row>
    <row r="67" spans="1:18" s="71" customFormat="1" ht="12.75">
      <c r="A67" s="156">
        <v>92</v>
      </c>
      <c r="B67" s="157" t="s">
        <v>18</v>
      </c>
      <c r="C67" s="158" t="s">
        <v>203</v>
      </c>
      <c r="D67" s="159" t="s">
        <v>204</v>
      </c>
      <c r="E67" s="160" t="s">
        <v>25</v>
      </c>
      <c r="F67" s="161">
        <f>1!P95</f>
        <v>139</v>
      </c>
      <c r="G67" s="156" t="str">
        <f>1!Q95</f>
        <v>II.</v>
      </c>
      <c r="H67" s="162">
        <f>2!P95</f>
        <v>123</v>
      </c>
      <c r="I67" s="156" t="str">
        <f>2!Q95</f>
        <v>III.</v>
      </c>
      <c r="J67" s="162">
        <f>3!S95</f>
        <v>86</v>
      </c>
      <c r="K67" s="156" t="str">
        <f>3!T95</f>
        <v>III.</v>
      </c>
      <c r="L67" s="163">
        <f t="shared" si="1"/>
        <v>348</v>
      </c>
      <c r="M67" s="164">
        <v>29</v>
      </c>
      <c r="N67" s="99"/>
      <c r="O67" s="95">
        <f>3!D95</f>
        <v>0</v>
      </c>
      <c r="P67" s="95">
        <f>1!D95+2!D95+3!G95</f>
        <v>11</v>
      </c>
      <c r="Q67" s="95">
        <f>1!E95+2!E95+3!H95+3!E95</f>
        <v>15</v>
      </c>
      <c r="R67" s="95">
        <f>1!F95+2!F95+3!F95+3!I95</f>
        <v>9</v>
      </c>
    </row>
    <row r="68" spans="1:18" s="71" customFormat="1" ht="12.75">
      <c r="A68" s="156">
        <v>45</v>
      </c>
      <c r="B68" s="157" t="s">
        <v>18</v>
      </c>
      <c r="C68" s="158" t="s">
        <v>230</v>
      </c>
      <c r="D68" s="159" t="s">
        <v>231</v>
      </c>
      <c r="E68" s="160" t="s">
        <v>119</v>
      </c>
      <c r="F68" s="161">
        <f>1!P48</f>
        <v>137</v>
      </c>
      <c r="G68" s="156" t="str">
        <f>1!Q48</f>
        <v>II.</v>
      </c>
      <c r="H68" s="162">
        <f>2!P48</f>
        <v>129</v>
      </c>
      <c r="I68" s="156" t="str">
        <f>2!Q48</f>
        <v>II.</v>
      </c>
      <c r="J68" s="162">
        <f>3!S48</f>
        <v>81</v>
      </c>
      <c r="K68" s="156" t="str">
        <f>3!T48</f>
        <v>III.</v>
      </c>
      <c r="L68" s="163">
        <f t="shared" si="1"/>
        <v>347</v>
      </c>
      <c r="M68" s="164">
        <v>30</v>
      </c>
      <c r="N68" s="99"/>
      <c r="O68" s="95">
        <f>3!D48</f>
        <v>2</v>
      </c>
      <c r="P68" s="95">
        <f>1!D48+2!D48+3!G48</f>
        <v>6</v>
      </c>
      <c r="Q68" s="95">
        <f>1!E48+2!E48+3!H48+3!E48</f>
        <v>19</v>
      </c>
      <c r="R68" s="95">
        <f>1!F48+2!F48+3!F48+3!I48</f>
        <v>9</v>
      </c>
    </row>
    <row r="69" spans="1:18" s="71" customFormat="1" ht="12.75">
      <c r="A69" s="72">
        <v>64</v>
      </c>
      <c r="B69" s="127" t="s">
        <v>18</v>
      </c>
      <c r="C69" s="128" t="s">
        <v>78</v>
      </c>
      <c r="D69" s="129" t="s">
        <v>132</v>
      </c>
      <c r="E69" s="130" t="s">
        <v>25</v>
      </c>
      <c r="F69" s="73">
        <f>1!P67</f>
        <v>143</v>
      </c>
      <c r="G69" s="72" t="str">
        <f>1!Q67</f>
        <v>I.</v>
      </c>
      <c r="H69" s="74">
        <f>2!P67</f>
        <v>128</v>
      </c>
      <c r="I69" s="72" t="str">
        <f>2!Q67</f>
        <v>II.</v>
      </c>
      <c r="J69" s="74">
        <f>3!S67</f>
        <v>73</v>
      </c>
      <c r="K69" s="72" t="str">
        <f>3!T67</f>
        <v>ne</v>
      </c>
      <c r="L69" s="75">
        <f t="shared" si="1"/>
        <v>344</v>
      </c>
      <c r="M69" s="76">
        <v>31</v>
      </c>
      <c r="N69" s="99"/>
      <c r="O69" s="95">
        <f>3!D67</f>
        <v>0</v>
      </c>
      <c r="P69" s="95">
        <f>1!D67+2!D67+3!G67</f>
        <v>13</v>
      </c>
      <c r="Q69" s="95">
        <f>1!E67+2!E67+3!H67+3!E67</f>
        <v>13</v>
      </c>
      <c r="R69" s="95">
        <f>1!F67+2!F67+3!F67+3!I67</f>
        <v>6</v>
      </c>
    </row>
    <row r="70" spans="1:18" s="71" customFormat="1" ht="12.75">
      <c r="A70" s="72">
        <v>58</v>
      </c>
      <c r="B70" s="127" t="s">
        <v>18</v>
      </c>
      <c r="C70" s="128" t="s">
        <v>44</v>
      </c>
      <c r="D70" s="129" t="s">
        <v>45</v>
      </c>
      <c r="E70" s="130" t="s">
        <v>25</v>
      </c>
      <c r="F70" s="73">
        <f>1!P61</f>
        <v>136</v>
      </c>
      <c r="G70" s="72" t="str">
        <f>1!Q61</f>
        <v>II.</v>
      </c>
      <c r="H70" s="74">
        <f>2!P61</f>
        <v>116</v>
      </c>
      <c r="I70" s="72" t="str">
        <f>2!Q61</f>
        <v>III.</v>
      </c>
      <c r="J70" s="74">
        <f>3!S61</f>
        <v>89</v>
      </c>
      <c r="K70" s="72" t="str">
        <f>3!T61</f>
        <v>III.</v>
      </c>
      <c r="L70" s="75">
        <f t="shared" si="1"/>
        <v>341</v>
      </c>
      <c r="M70" s="76">
        <v>32</v>
      </c>
      <c r="N70" s="99"/>
      <c r="O70" s="95">
        <f>3!D61</f>
        <v>2</v>
      </c>
      <c r="P70" s="95">
        <f>1!D61+2!D61+3!G61</f>
        <v>4</v>
      </c>
      <c r="Q70" s="95">
        <f>1!E61+2!E61+3!H61+3!E61</f>
        <v>17</v>
      </c>
      <c r="R70" s="95">
        <f>1!F61+2!F61+3!F61+3!I61</f>
        <v>9</v>
      </c>
    </row>
    <row r="71" spans="1:18" s="71" customFormat="1" ht="12.75">
      <c r="A71" s="72">
        <v>91</v>
      </c>
      <c r="B71" s="127" t="s">
        <v>18</v>
      </c>
      <c r="C71" s="128" t="s">
        <v>449</v>
      </c>
      <c r="D71" s="129" t="s">
        <v>47</v>
      </c>
      <c r="E71" s="130" t="s">
        <v>126</v>
      </c>
      <c r="F71" s="73">
        <f>1!P94</f>
        <v>138</v>
      </c>
      <c r="G71" s="72" t="str">
        <f>1!Q94</f>
        <v>II.</v>
      </c>
      <c r="H71" s="74">
        <f>2!P94</f>
        <v>124</v>
      </c>
      <c r="I71" s="72" t="str">
        <f>2!Q94</f>
        <v>III.</v>
      </c>
      <c r="J71" s="74">
        <f>3!S94</f>
        <v>76</v>
      </c>
      <c r="K71" s="72" t="str">
        <f>3!T94</f>
        <v>ne</v>
      </c>
      <c r="L71" s="75">
        <f aca="true" t="shared" si="2" ref="L71:L99">SUM(F71:J71)</f>
        <v>338</v>
      </c>
      <c r="M71" s="76">
        <v>33</v>
      </c>
      <c r="N71" s="99"/>
      <c r="O71" s="95">
        <f>3!D94</f>
        <v>0</v>
      </c>
      <c r="P71" s="95">
        <f>1!D94+2!D94+3!G94</f>
        <v>10</v>
      </c>
      <c r="Q71" s="95">
        <f>1!E94+2!E94+3!H94+3!E94</f>
        <v>12</v>
      </c>
      <c r="R71" s="95">
        <f>1!F94+2!F94+3!F94+3!I94</f>
        <v>11</v>
      </c>
    </row>
    <row r="72" spans="1:18" s="71" customFormat="1" ht="12.75">
      <c r="A72" s="72">
        <v>2</v>
      </c>
      <c r="B72" s="127" t="s">
        <v>18</v>
      </c>
      <c r="C72" s="128" t="s">
        <v>438</v>
      </c>
      <c r="D72" s="129" t="s">
        <v>47</v>
      </c>
      <c r="E72" s="130" t="s">
        <v>439</v>
      </c>
      <c r="F72" s="73">
        <f>1!P5</f>
        <v>136</v>
      </c>
      <c r="G72" s="72" t="str">
        <f>1!Q5</f>
        <v>II.</v>
      </c>
      <c r="H72" s="74">
        <f>2!P5</f>
        <v>121</v>
      </c>
      <c r="I72" s="72" t="str">
        <f>2!Q5</f>
        <v>III.</v>
      </c>
      <c r="J72" s="74">
        <f>3!S5</f>
        <v>79</v>
      </c>
      <c r="K72" s="72" t="str">
        <f>3!T5</f>
        <v>ne</v>
      </c>
      <c r="L72" s="75">
        <f t="shared" si="2"/>
        <v>336</v>
      </c>
      <c r="M72" s="76">
        <v>34</v>
      </c>
      <c r="N72" s="99"/>
      <c r="O72" s="95">
        <f>3!D5</f>
        <v>0</v>
      </c>
      <c r="P72" s="95">
        <f>1!D5+2!D5+3!G5</f>
        <v>9</v>
      </c>
      <c r="Q72" s="95">
        <f>1!E5+2!E5+3!H5+3!E5</f>
        <v>11</v>
      </c>
      <c r="R72" s="95">
        <f>1!F5+2!F5+3!F5+3!I5</f>
        <v>14</v>
      </c>
    </row>
    <row r="73" spans="1:18" s="71" customFormat="1" ht="12.75">
      <c r="A73" s="72">
        <v>86</v>
      </c>
      <c r="B73" s="127" t="s">
        <v>18</v>
      </c>
      <c r="C73" s="128" t="s">
        <v>107</v>
      </c>
      <c r="D73" s="129" t="s">
        <v>59</v>
      </c>
      <c r="E73" s="130" t="s">
        <v>108</v>
      </c>
      <c r="F73" s="73">
        <f>1!P89</f>
        <v>143</v>
      </c>
      <c r="G73" s="72" t="str">
        <f>1!Q89</f>
        <v>I.</v>
      </c>
      <c r="H73" s="74">
        <f>2!P89</f>
        <v>121</v>
      </c>
      <c r="I73" s="72" t="str">
        <f>2!Q89</f>
        <v>III.</v>
      </c>
      <c r="J73" s="74">
        <f>3!S89</f>
        <v>72</v>
      </c>
      <c r="K73" s="72" t="str">
        <f>3!T89</f>
        <v>ne</v>
      </c>
      <c r="L73" s="75">
        <f t="shared" si="2"/>
        <v>336</v>
      </c>
      <c r="M73" s="76">
        <v>35</v>
      </c>
      <c r="N73" s="99"/>
      <c r="O73" s="95">
        <f>3!D89</f>
        <v>2</v>
      </c>
      <c r="P73" s="95">
        <f>1!D89+2!D89+3!G89</f>
        <v>12</v>
      </c>
      <c r="Q73" s="95">
        <f>1!E89+2!E89+3!H89+3!E89</f>
        <v>12</v>
      </c>
      <c r="R73" s="95">
        <f>1!F89+2!F89+3!F89+3!I89</f>
        <v>7</v>
      </c>
    </row>
    <row r="74" spans="1:18" s="71" customFormat="1" ht="12.75">
      <c r="A74" s="72">
        <v>65</v>
      </c>
      <c r="B74" s="127" t="s">
        <v>18</v>
      </c>
      <c r="C74" s="128" t="s">
        <v>277</v>
      </c>
      <c r="D74" s="129" t="s">
        <v>173</v>
      </c>
      <c r="E74" s="130" t="s">
        <v>270</v>
      </c>
      <c r="F74" s="73">
        <f>1!P68</f>
        <v>138</v>
      </c>
      <c r="G74" s="72" t="str">
        <f>1!Q68</f>
        <v>II.</v>
      </c>
      <c r="H74" s="74">
        <f>2!P68</f>
        <v>105</v>
      </c>
      <c r="I74" s="72" t="str">
        <f>2!Q68</f>
        <v>ne</v>
      </c>
      <c r="J74" s="74">
        <f>3!S68</f>
        <v>92</v>
      </c>
      <c r="K74" s="72" t="str">
        <f>3!T68</f>
        <v>III.</v>
      </c>
      <c r="L74" s="75">
        <f t="shared" si="2"/>
        <v>335</v>
      </c>
      <c r="M74" s="76">
        <v>36</v>
      </c>
      <c r="N74" s="99"/>
      <c r="O74" s="95">
        <f>3!D68</f>
        <v>4</v>
      </c>
      <c r="P74" s="95">
        <f>1!D68+2!D68+3!G68</f>
        <v>9</v>
      </c>
      <c r="Q74" s="95">
        <f>1!E68+2!E68+3!H68+3!E68</f>
        <v>9</v>
      </c>
      <c r="R74" s="95">
        <f>1!F68+2!F68+3!F68+3!I68</f>
        <v>6</v>
      </c>
    </row>
    <row r="75" spans="1:18" s="71" customFormat="1" ht="12.75">
      <c r="A75" s="72">
        <v>76</v>
      </c>
      <c r="B75" s="127" t="s">
        <v>18</v>
      </c>
      <c r="C75" s="128" t="s">
        <v>446</v>
      </c>
      <c r="D75" s="129" t="s">
        <v>89</v>
      </c>
      <c r="E75" s="130" t="s">
        <v>25</v>
      </c>
      <c r="F75" s="73">
        <f>1!P79</f>
        <v>141</v>
      </c>
      <c r="G75" s="72" t="str">
        <f>1!Q79</f>
        <v>I.</v>
      </c>
      <c r="H75" s="74">
        <f>2!P79</f>
        <v>111</v>
      </c>
      <c r="I75" s="72" t="str">
        <f>2!Q79</f>
        <v>ne</v>
      </c>
      <c r="J75" s="74">
        <f>3!S79</f>
        <v>80</v>
      </c>
      <c r="K75" s="72" t="str">
        <f>3!T79</f>
        <v>III.</v>
      </c>
      <c r="L75" s="75">
        <f t="shared" si="2"/>
        <v>332</v>
      </c>
      <c r="M75" s="76">
        <v>37</v>
      </c>
      <c r="N75" s="99"/>
      <c r="O75" s="95">
        <f>3!D79</f>
        <v>2</v>
      </c>
      <c r="P75" s="95">
        <f>1!D79+2!D79+3!G79</f>
        <v>8</v>
      </c>
      <c r="Q75" s="95">
        <f>1!E79+2!E79+3!H79+3!E79</f>
        <v>13</v>
      </c>
      <c r="R75" s="95">
        <f>1!F79+2!F79+3!F79+3!I79</f>
        <v>6</v>
      </c>
    </row>
    <row r="76" spans="1:18" s="71" customFormat="1" ht="12.75">
      <c r="A76" s="72">
        <v>48</v>
      </c>
      <c r="B76" s="127" t="s">
        <v>18</v>
      </c>
      <c r="C76" s="128" t="s">
        <v>244</v>
      </c>
      <c r="D76" s="129" t="s">
        <v>36</v>
      </c>
      <c r="E76" s="130" t="s">
        <v>37</v>
      </c>
      <c r="F76" s="73">
        <f>1!P51</f>
        <v>141</v>
      </c>
      <c r="G76" s="72" t="str">
        <f>1!Q51</f>
        <v>I.</v>
      </c>
      <c r="H76" s="74">
        <f>2!P51</f>
        <v>101</v>
      </c>
      <c r="I76" s="72" t="str">
        <f>2!Q51</f>
        <v>ne</v>
      </c>
      <c r="J76" s="74">
        <f>3!S51</f>
        <v>89</v>
      </c>
      <c r="K76" s="72" t="str">
        <f>3!T51</f>
        <v>III.</v>
      </c>
      <c r="L76" s="75">
        <f t="shared" si="2"/>
        <v>331</v>
      </c>
      <c r="M76" s="76">
        <v>38</v>
      </c>
      <c r="N76" s="99"/>
      <c r="O76" s="95">
        <f>3!D51</f>
        <v>0</v>
      </c>
      <c r="P76" s="95">
        <f>1!D51+2!D51+3!G51</f>
        <v>16</v>
      </c>
      <c r="Q76" s="95">
        <f>1!E51+2!E51+3!H51+3!E51</f>
        <v>11</v>
      </c>
      <c r="R76" s="95">
        <f>1!F51+2!F51+3!F51+3!I51</f>
        <v>3</v>
      </c>
    </row>
    <row r="77" spans="1:18" s="71" customFormat="1" ht="12.75">
      <c r="A77" s="72">
        <v>35</v>
      </c>
      <c r="B77" s="127" t="s">
        <v>18</v>
      </c>
      <c r="C77" s="128" t="s">
        <v>436</v>
      </c>
      <c r="D77" s="129" t="s">
        <v>51</v>
      </c>
      <c r="E77" s="130" t="s">
        <v>387</v>
      </c>
      <c r="F77" s="73">
        <f>1!P38</f>
        <v>136</v>
      </c>
      <c r="G77" s="72" t="str">
        <f>1!Q38</f>
        <v>II.</v>
      </c>
      <c r="H77" s="74">
        <f>2!P38</f>
        <v>126</v>
      </c>
      <c r="I77" s="72" t="str">
        <f>2!Q38</f>
        <v>II.</v>
      </c>
      <c r="J77" s="74">
        <f>3!S38</f>
        <v>68</v>
      </c>
      <c r="K77" s="72" t="str">
        <f>3!T38</f>
        <v>ne</v>
      </c>
      <c r="L77" s="75">
        <f t="shared" si="2"/>
        <v>330</v>
      </c>
      <c r="M77" s="76">
        <v>39</v>
      </c>
      <c r="N77" s="99"/>
      <c r="O77" s="95">
        <f>3!D38</f>
        <v>0</v>
      </c>
      <c r="P77" s="95">
        <f>1!D38+2!D38+3!G38</f>
        <v>9</v>
      </c>
      <c r="Q77" s="95">
        <f>1!E38+2!E38+3!H38+3!E38</f>
        <v>10</v>
      </c>
      <c r="R77" s="95">
        <f>1!F38+2!F38+3!F38+3!I38</f>
        <v>12</v>
      </c>
    </row>
    <row r="78" spans="1:18" s="71" customFormat="1" ht="12.75">
      <c r="A78" s="72">
        <v>16</v>
      </c>
      <c r="B78" s="127" t="s">
        <v>18</v>
      </c>
      <c r="C78" s="128" t="s">
        <v>125</v>
      </c>
      <c r="D78" s="129" t="s">
        <v>409</v>
      </c>
      <c r="E78" s="130" t="s">
        <v>25</v>
      </c>
      <c r="F78" s="73">
        <f>1!P19</f>
        <v>129</v>
      </c>
      <c r="G78" s="72" t="str">
        <f>1!Q19</f>
        <v>III.</v>
      </c>
      <c r="H78" s="74">
        <f>2!P19</f>
        <v>124</v>
      </c>
      <c r="I78" s="72" t="str">
        <f>2!Q19</f>
        <v>III.</v>
      </c>
      <c r="J78" s="74">
        <f>3!S19</f>
        <v>75</v>
      </c>
      <c r="K78" s="72" t="str">
        <f>3!T19</f>
        <v>ne</v>
      </c>
      <c r="L78" s="75">
        <f t="shared" si="2"/>
        <v>328</v>
      </c>
      <c r="M78" s="76">
        <v>40</v>
      </c>
      <c r="N78" s="99"/>
      <c r="O78" s="95">
        <f>3!D19</f>
        <v>0</v>
      </c>
      <c r="P78" s="95">
        <f>1!D19+2!D19+3!G19</f>
        <v>5</v>
      </c>
      <c r="Q78" s="95">
        <f>1!E19+2!E19+3!H19+3!E19</f>
        <v>13</v>
      </c>
      <c r="R78" s="95">
        <f>1!F19+2!F19+3!F19+3!I19</f>
        <v>12</v>
      </c>
    </row>
    <row r="79" spans="1:18" s="71" customFormat="1" ht="12.75">
      <c r="A79" s="72">
        <v>10</v>
      </c>
      <c r="B79" s="127" t="s">
        <v>18</v>
      </c>
      <c r="C79" s="128" t="s">
        <v>161</v>
      </c>
      <c r="D79" s="129" t="s">
        <v>51</v>
      </c>
      <c r="E79" s="130" t="s">
        <v>67</v>
      </c>
      <c r="F79" s="73">
        <f>1!P13</f>
        <v>140</v>
      </c>
      <c r="G79" s="72" t="str">
        <f>1!Q13</f>
        <v>I.</v>
      </c>
      <c r="H79" s="74">
        <f>2!P13</f>
        <v>123</v>
      </c>
      <c r="I79" s="72" t="str">
        <f>2!Q13</f>
        <v>III.</v>
      </c>
      <c r="J79" s="74">
        <f>3!S13</f>
        <v>64</v>
      </c>
      <c r="K79" s="72" t="str">
        <f>3!T13</f>
        <v>ne</v>
      </c>
      <c r="L79" s="75">
        <f t="shared" si="2"/>
        <v>327</v>
      </c>
      <c r="M79" s="76">
        <v>41</v>
      </c>
      <c r="N79" s="99"/>
      <c r="O79" s="95">
        <f>3!D13</f>
        <v>1</v>
      </c>
      <c r="P79" s="95">
        <f>1!D13+2!D13+3!G13</f>
        <v>8</v>
      </c>
      <c r="Q79" s="95">
        <f>1!E13+2!E13+3!H13+3!E13</f>
        <v>17</v>
      </c>
      <c r="R79" s="95">
        <f>1!F13+2!F13+3!F13+3!I13</f>
        <v>6</v>
      </c>
    </row>
    <row r="80" spans="1:18" s="71" customFormat="1" ht="12.75">
      <c r="A80" s="72">
        <v>40</v>
      </c>
      <c r="B80" s="127" t="s">
        <v>18</v>
      </c>
      <c r="C80" s="128" t="s">
        <v>423</v>
      </c>
      <c r="D80" s="129" t="s">
        <v>42</v>
      </c>
      <c r="E80" s="130" t="s">
        <v>276</v>
      </c>
      <c r="F80" s="73">
        <f>1!P43</f>
        <v>139</v>
      </c>
      <c r="G80" s="72" t="str">
        <f>1!Q43</f>
        <v>II.</v>
      </c>
      <c r="H80" s="74">
        <f>2!P43</f>
        <v>105</v>
      </c>
      <c r="I80" s="72" t="str">
        <f>2!Q43</f>
        <v>ne</v>
      </c>
      <c r="J80" s="74">
        <f>3!S43</f>
        <v>80</v>
      </c>
      <c r="K80" s="72" t="str">
        <f>3!T43</f>
        <v>III.</v>
      </c>
      <c r="L80" s="75">
        <f t="shared" si="2"/>
        <v>324</v>
      </c>
      <c r="M80" s="76">
        <v>42</v>
      </c>
      <c r="N80" s="99"/>
      <c r="O80" s="95">
        <f>3!D43</f>
        <v>0</v>
      </c>
      <c r="P80" s="95">
        <f>1!D43+2!D43+3!G43</f>
        <v>9</v>
      </c>
      <c r="Q80" s="95">
        <f>1!E43+2!E43+3!H43+3!E43</f>
        <v>10</v>
      </c>
      <c r="R80" s="95">
        <f>1!F43+2!F43+3!F43+3!I43</f>
        <v>7</v>
      </c>
    </row>
    <row r="81" spans="1:18" s="71" customFormat="1" ht="12.75">
      <c r="A81" s="72">
        <v>54</v>
      </c>
      <c r="B81" s="127" t="s">
        <v>18</v>
      </c>
      <c r="C81" s="128" t="s">
        <v>50</v>
      </c>
      <c r="D81" s="129" t="s">
        <v>51</v>
      </c>
      <c r="E81" s="130" t="s">
        <v>43</v>
      </c>
      <c r="F81" s="73">
        <f>1!P57</f>
        <v>139</v>
      </c>
      <c r="G81" s="72" t="str">
        <f>1!Q57</f>
        <v>II.</v>
      </c>
      <c r="H81" s="74">
        <f>2!P57</f>
        <v>108</v>
      </c>
      <c r="I81" s="72" t="str">
        <f>2!Q57</f>
        <v>ne</v>
      </c>
      <c r="J81" s="74">
        <f>3!S57</f>
        <v>74</v>
      </c>
      <c r="K81" s="72" t="str">
        <f>3!T57</f>
        <v>ne</v>
      </c>
      <c r="L81" s="75">
        <f t="shared" si="2"/>
        <v>321</v>
      </c>
      <c r="M81" s="76">
        <v>43</v>
      </c>
      <c r="N81" s="99"/>
      <c r="O81" s="95">
        <f>3!D57</f>
        <v>1</v>
      </c>
      <c r="P81" s="95">
        <f>1!D57+2!D57+3!G57</f>
        <v>9</v>
      </c>
      <c r="Q81" s="95">
        <f>1!E57+2!E57+3!H57+3!E57</f>
        <v>6</v>
      </c>
      <c r="R81" s="95">
        <f>1!F57+2!F57+3!F57+3!I57</f>
        <v>9</v>
      </c>
    </row>
    <row r="82" spans="1:18" s="71" customFormat="1" ht="12.75">
      <c r="A82" s="72">
        <v>18</v>
      </c>
      <c r="B82" s="127" t="s">
        <v>18</v>
      </c>
      <c r="C82" s="128" t="s">
        <v>68</v>
      </c>
      <c r="D82" s="129" t="s">
        <v>39</v>
      </c>
      <c r="E82" s="130" t="s">
        <v>67</v>
      </c>
      <c r="F82" s="73">
        <f>1!P21</f>
        <v>139</v>
      </c>
      <c r="G82" s="72" t="str">
        <f>1!Q21</f>
        <v>II.</v>
      </c>
      <c r="H82" s="74">
        <f>2!P21</f>
        <v>114</v>
      </c>
      <c r="I82" s="72" t="str">
        <f>2!Q21</f>
        <v>ne</v>
      </c>
      <c r="J82" s="74">
        <f>3!S21</f>
        <v>67</v>
      </c>
      <c r="K82" s="72" t="str">
        <f>3!T21</f>
        <v>ne</v>
      </c>
      <c r="L82" s="75">
        <f t="shared" si="2"/>
        <v>320</v>
      </c>
      <c r="M82" s="76">
        <v>44</v>
      </c>
      <c r="N82" s="99"/>
      <c r="O82" s="95">
        <f>3!D21</f>
        <v>0</v>
      </c>
      <c r="P82" s="95">
        <f>1!D21+2!D21+3!G21</f>
        <v>8</v>
      </c>
      <c r="Q82" s="95">
        <f>1!E21+2!E21+3!H21+3!E21</f>
        <v>14</v>
      </c>
      <c r="R82" s="95">
        <f>1!F21+2!F21+3!F21+3!I21</f>
        <v>8</v>
      </c>
    </row>
    <row r="83" spans="1:18" s="71" customFormat="1" ht="12.75">
      <c r="A83" s="72">
        <v>83</v>
      </c>
      <c r="B83" s="127" t="s">
        <v>18</v>
      </c>
      <c r="C83" s="128" t="s">
        <v>324</v>
      </c>
      <c r="D83" s="129" t="s">
        <v>325</v>
      </c>
      <c r="E83" s="130" t="s">
        <v>67</v>
      </c>
      <c r="F83" s="73">
        <f>1!P86</f>
        <v>137</v>
      </c>
      <c r="G83" s="72" t="str">
        <f>1!Q86</f>
        <v>II.</v>
      </c>
      <c r="H83" s="74">
        <f>2!P86</f>
        <v>102</v>
      </c>
      <c r="I83" s="72" t="str">
        <f>2!Q86</f>
        <v>ne</v>
      </c>
      <c r="J83" s="74">
        <f>3!S86</f>
        <v>79</v>
      </c>
      <c r="K83" s="72" t="str">
        <f>3!T86</f>
        <v>ne</v>
      </c>
      <c r="L83" s="75">
        <f t="shared" si="2"/>
        <v>318</v>
      </c>
      <c r="M83" s="76">
        <v>45</v>
      </c>
      <c r="N83" s="99"/>
      <c r="O83" s="95">
        <f>3!D86</f>
        <v>0</v>
      </c>
      <c r="P83" s="95">
        <f>1!D86+2!D86+3!G86</f>
        <v>9</v>
      </c>
      <c r="Q83" s="95">
        <f>1!E86+2!E86+3!H86+3!E86</f>
        <v>11</v>
      </c>
      <c r="R83" s="95">
        <f>1!F86+2!F86+3!F86+3!I86</f>
        <v>7</v>
      </c>
    </row>
    <row r="84" spans="1:18" s="71" customFormat="1" ht="12.75">
      <c r="A84" s="156">
        <v>89</v>
      </c>
      <c r="B84" s="157" t="s">
        <v>18</v>
      </c>
      <c r="C84" s="158" t="s">
        <v>26</v>
      </c>
      <c r="D84" s="159" t="s">
        <v>27</v>
      </c>
      <c r="E84" s="160" t="s">
        <v>25</v>
      </c>
      <c r="F84" s="161">
        <f>1!P92</f>
        <v>124</v>
      </c>
      <c r="G84" s="156" t="str">
        <f>1!Q92</f>
        <v>ne</v>
      </c>
      <c r="H84" s="162">
        <f>2!P92</f>
        <v>109</v>
      </c>
      <c r="I84" s="156" t="str">
        <f>2!Q92</f>
        <v>ne</v>
      </c>
      <c r="J84" s="162">
        <f>3!S92</f>
        <v>78</v>
      </c>
      <c r="K84" s="156" t="str">
        <f>3!T92</f>
        <v>ne</v>
      </c>
      <c r="L84" s="163">
        <f t="shared" si="2"/>
        <v>311</v>
      </c>
      <c r="M84" s="164">
        <v>46</v>
      </c>
      <c r="N84" s="99"/>
      <c r="O84" s="95">
        <f>3!D92</f>
        <v>0</v>
      </c>
      <c r="P84" s="95">
        <f>1!D92+2!D92+3!G92</f>
        <v>2</v>
      </c>
      <c r="Q84" s="95">
        <f>1!E92+2!E92+3!H92+3!E92</f>
        <v>17</v>
      </c>
      <c r="R84" s="95">
        <f>1!F92+2!F92+3!F92+3!I92</f>
        <v>8</v>
      </c>
    </row>
    <row r="85" spans="1:18" s="71" customFormat="1" ht="12.75">
      <c r="A85" s="72">
        <v>47</v>
      </c>
      <c r="B85" s="127" t="s">
        <v>18</v>
      </c>
      <c r="C85" s="128" t="s">
        <v>371</v>
      </c>
      <c r="D85" s="129" t="s">
        <v>70</v>
      </c>
      <c r="E85" s="130" t="s">
        <v>67</v>
      </c>
      <c r="F85" s="73">
        <f>1!P50</f>
        <v>136</v>
      </c>
      <c r="G85" s="72" t="str">
        <f>1!Q50</f>
        <v>II.</v>
      </c>
      <c r="H85" s="74">
        <f>2!P50</f>
        <v>102</v>
      </c>
      <c r="I85" s="72" t="str">
        <f>2!Q50</f>
        <v>ne</v>
      </c>
      <c r="J85" s="74">
        <f>3!S50</f>
        <v>71</v>
      </c>
      <c r="K85" s="72" t="str">
        <f>3!T50</f>
        <v>ne</v>
      </c>
      <c r="L85" s="75">
        <f t="shared" si="2"/>
        <v>309</v>
      </c>
      <c r="M85" s="76">
        <v>47</v>
      </c>
      <c r="N85" s="99"/>
      <c r="O85" s="95">
        <f>3!D50</f>
        <v>0</v>
      </c>
      <c r="P85" s="95">
        <f>1!D50+2!D50+3!G50</f>
        <v>11</v>
      </c>
      <c r="Q85" s="95">
        <f>1!E50+2!E50+3!H50+3!E50</f>
        <v>10</v>
      </c>
      <c r="R85" s="95">
        <f>1!F50+2!F50+3!F50+3!I50</f>
        <v>6</v>
      </c>
    </row>
    <row r="86" spans="1:18" s="71" customFormat="1" ht="12.75">
      <c r="A86" s="72">
        <v>39</v>
      </c>
      <c r="B86" s="127" t="s">
        <v>18</v>
      </c>
      <c r="C86" s="128" t="s">
        <v>93</v>
      </c>
      <c r="D86" s="129" t="s">
        <v>94</v>
      </c>
      <c r="E86" s="130" t="s">
        <v>92</v>
      </c>
      <c r="F86" s="73">
        <f>1!P42</f>
        <v>134</v>
      </c>
      <c r="G86" s="72" t="str">
        <f>1!Q42</f>
        <v>II.</v>
      </c>
      <c r="H86" s="74">
        <f>2!P42</f>
        <v>115</v>
      </c>
      <c r="I86" s="72" t="str">
        <f>2!Q42</f>
        <v>ne</v>
      </c>
      <c r="J86" s="74">
        <f>3!S42</f>
        <v>60</v>
      </c>
      <c r="K86" s="72" t="str">
        <f>3!T42</f>
        <v>ne</v>
      </c>
      <c r="L86" s="75">
        <f t="shared" si="2"/>
        <v>309</v>
      </c>
      <c r="M86" s="76">
        <v>48</v>
      </c>
      <c r="N86" s="99"/>
      <c r="O86" s="95">
        <f>3!D42</f>
        <v>0</v>
      </c>
      <c r="P86" s="95">
        <f>1!D42+2!D42+3!G42</f>
        <v>8</v>
      </c>
      <c r="Q86" s="95">
        <f>1!E42+2!E42+3!H42+3!E42</f>
        <v>9</v>
      </c>
      <c r="R86" s="95">
        <f>1!F42+2!F42+3!F42+3!I42</f>
        <v>10</v>
      </c>
    </row>
    <row r="87" spans="1:18" s="71" customFormat="1" ht="12.75">
      <c r="A87" s="72">
        <v>4</v>
      </c>
      <c r="B87" s="127" t="s">
        <v>18</v>
      </c>
      <c r="C87" s="128" t="s">
        <v>443</v>
      </c>
      <c r="D87" s="129" t="s">
        <v>89</v>
      </c>
      <c r="E87" s="130" t="s">
        <v>85</v>
      </c>
      <c r="F87" s="73">
        <f>1!P7</f>
        <v>139</v>
      </c>
      <c r="G87" s="72" t="str">
        <f>1!Q7</f>
        <v>II.</v>
      </c>
      <c r="H87" s="74">
        <f>2!P7</f>
        <v>105</v>
      </c>
      <c r="I87" s="72" t="str">
        <f>2!Q7</f>
        <v>ne</v>
      </c>
      <c r="J87" s="74">
        <f>3!S7</f>
        <v>63</v>
      </c>
      <c r="K87" s="72" t="str">
        <f>3!T7</f>
        <v>ne</v>
      </c>
      <c r="L87" s="75">
        <f t="shared" si="2"/>
        <v>307</v>
      </c>
      <c r="M87" s="76">
        <v>49</v>
      </c>
      <c r="N87" s="99"/>
      <c r="O87" s="95">
        <f>3!D7</f>
        <v>0</v>
      </c>
      <c r="P87" s="95">
        <f>1!D7+2!D7+3!G7</f>
        <v>7</v>
      </c>
      <c r="Q87" s="95">
        <f>1!E7+2!E7+3!H7+3!E7</f>
        <v>12</v>
      </c>
      <c r="R87" s="95">
        <f>1!F7+2!F7+3!F7+3!I7</f>
        <v>9</v>
      </c>
    </row>
    <row r="88" spans="1:18" s="71" customFormat="1" ht="12.75">
      <c r="A88" s="72">
        <v>21</v>
      </c>
      <c r="B88" s="127" t="s">
        <v>18</v>
      </c>
      <c r="C88" s="128" t="s">
        <v>103</v>
      </c>
      <c r="D88" s="129" t="s">
        <v>104</v>
      </c>
      <c r="E88" s="130" t="s">
        <v>43</v>
      </c>
      <c r="F88" s="73">
        <f>1!P24</f>
        <v>138</v>
      </c>
      <c r="G88" s="72" t="str">
        <f>1!Q24</f>
        <v>II.</v>
      </c>
      <c r="H88" s="74">
        <f>2!P24</f>
        <v>116</v>
      </c>
      <c r="I88" s="72" t="str">
        <f>2!Q24</f>
        <v>III.</v>
      </c>
      <c r="J88" s="74">
        <f>3!S24</f>
        <v>47</v>
      </c>
      <c r="K88" s="72" t="str">
        <f>3!T24</f>
        <v>ne</v>
      </c>
      <c r="L88" s="75">
        <f t="shared" si="2"/>
        <v>301</v>
      </c>
      <c r="M88" s="76">
        <v>50</v>
      </c>
      <c r="N88" s="99"/>
      <c r="O88" s="95">
        <f>3!D24</f>
        <v>1</v>
      </c>
      <c r="P88" s="95">
        <f>1!D24+2!D24+3!G24</f>
        <v>6</v>
      </c>
      <c r="Q88" s="95">
        <f>1!E24+2!E24+3!H24+3!E24</f>
        <v>14</v>
      </c>
      <c r="R88" s="95">
        <f>1!F24+2!F24+3!F24+3!I24</f>
        <v>8</v>
      </c>
    </row>
    <row r="89" spans="1:18" s="71" customFormat="1" ht="12.75">
      <c r="A89" s="72">
        <v>42</v>
      </c>
      <c r="B89" s="127" t="s">
        <v>18</v>
      </c>
      <c r="C89" s="128" t="s">
        <v>60</v>
      </c>
      <c r="D89" s="129" t="s">
        <v>42</v>
      </c>
      <c r="E89" s="130" t="s">
        <v>25</v>
      </c>
      <c r="F89" s="73">
        <f>1!P45</f>
        <v>137</v>
      </c>
      <c r="G89" s="72" t="str">
        <f>1!Q45</f>
        <v>II.</v>
      </c>
      <c r="H89" s="74">
        <f>2!P45</f>
        <v>96</v>
      </c>
      <c r="I89" s="72" t="str">
        <f>2!Q45</f>
        <v>ne</v>
      </c>
      <c r="J89" s="74">
        <f>3!S45</f>
        <v>67</v>
      </c>
      <c r="K89" s="72" t="str">
        <f>3!T45</f>
        <v>ne</v>
      </c>
      <c r="L89" s="75">
        <f t="shared" si="2"/>
        <v>300</v>
      </c>
      <c r="M89" s="76">
        <v>51</v>
      </c>
      <c r="N89" s="99"/>
      <c r="O89" s="95">
        <f>3!D45</f>
        <v>0</v>
      </c>
      <c r="P89" s="95">
        <f>1!D45+2!D45+3!G45</f>
        <v>8</v>
      </c>
      <c r="Q89" s="95">
        <f>1!E45+2!E45+3!H45+3!E45</f>
        <v>12</v>
      </c>
      <c r="R89" s="95">
        <f>1!F45+2!F45+3!F45+3!I45</f>
        <v>4</v>
      </c>
    </row>
    <row r="90" spans="1:18" s="71" customFormat="1" ht="12.75">
      <c r="A90" s="72">
        <v>84</v>
      </c>
      <c r="B90" s="127" t="s">
        <v>18</v>
      </c>
      <c r="C90" s="128" t="s">
        <v>88</v>
      </c>
      <c r="D90" s="129" t="s">
        <v>89</v>
      </c>
      <c r="E90" s="130" t="s">
        <v>85</v>
      </c>
      <c r="F90" s="73">
        <f>1!P87</f>
        <v>132</v>
      </c>
      <c r="G90" s="72" t="str">
        <f>1!Q87</f>
        <v>III.</v>
      </c>
      <c r="H90" s="74">
        <f>2!P87</f>
        <v>104</v>
      </c>
      <c r="I90" s="72" t="str">
        <f>2!Q87</f>
        <v>ne</v>
      </c>
      <c r="J90" s="74">
        <f>3!S87</f>
        <v>62</v>
      </c>
      <c r="K90" s="72" t="str">
        <f>3!T87</f>
        <v>ne</v>
      </c>
      <c r="L90" s="75">
        <f t="shared" si="2"/>
        <v>298</v>
      </c>
      <c r="M90" s="76">
        <v>52</v>
      </c>
      <c r="O90" s="95">
        <f>3!D87</f>
        <v>0</v>
      </c>
      <c r="P90" s="95">
        <f>1!D87+2!D87+3!G87</f>
        <v>7</v>
      </c>
      <c r="Q90" s="95">
        <f>1!E87+2!E87+3!H87+3!E87</f>
        <v>10</v>
      </c>
      <c r="R90" s="95">
        <f>1!F87+2!F87+3!F87+3!I87</f>
        <v>8</v>
      </c>
    </row>
    <row r="91" spans="1:18" s="71" customFormat="1" ht="12.75">
      <c r="A91" s="156">
        <v>59</v>
      </c>
      <c r="B91" s="157" t="s">
        <v>18</v>
      </c>
      <c r="C91" s="158" t="s">
        <v>396</v>
      </c>
      <c r="D91" s="159" t="s">
        <v>397</v>
      </c>
      <c r="E91" s="160" t="s">
        <v>411</v>
      </c>
      <c r="F91" s="161">
        <f>1!P62</f>
        <v>103</v>
      </c>
      <c r="G91" s="156" t="str">
        <f>1!Q62</f>
        <v>ne</v>
      </c>
      <c r="H91" s="162">
        <f>2!P62</f>
        <v>120</v>
      </c>
      <c r="I91" s="156" t="str">
        <f>2!Q62</f>
        <v>III.</v>
      </c>
      <c r="J91" s="162">
        <f>3!S62</f>
        <v>72</v>
      </c>
      <c r="K91" s="156" t="str">
        <f>3!T62</f>
        <v>ne</v>
      </c>
      <c r="L91" s="163">
        <f t="shared" si="2"/>
        <v>295</v>
      </c>
      <c r="M91" s="164">
        <v>53</v>
      </c>
      <c r="N91" s="140"/>
      <c r="O91" s="95">
        <f>3!D62</f>
        <v>0</v>
      </c>
      <c r="P91" s="95">
        <f>1!D62+2!D62+3!G62</f>
        <v>2</v>
      </c>
      <c r="Q91" s="95">
        <f>1!E62+2!E62+3!H62+3!E62</f>
        <v>11</v>
      </c>
      <c r="R91" s="95">
        <f>1!F62+2!F62+3!F62+3!I62</f>
        <v>14</v>
      </c>
    </row>
    <row r="92" spans="1:18" s="71" customFormat="1" ht="12.75">
      <c r="A92" s="72">
        <v>26</v>
      </c>
      <c r="B92" s="127" t="s">
        <v>18</v>
      </c>
      <c r="C92" s="128" t="s">
        <v>69</v>
      </c>
      <c r="D92" s="129" t="s">
        <v>70</v>
      </c>
      <c r="E92" s="130" t="s">
        <v>67</v>
      </c>
      <c r="F92" s="73">
        <f>1!P29</f>
        <v>138</v>
      </c>
      <c r="G92" s="72" t="str">
        <f>1!Q29</f>
        <v>II.</v>
      </c>
      <c r="H92" s="74">
        <f>2!P29</f>
        <v>95</v>
      </c>
      <c r="I92" s="72" t="str">
        <f>2!Q29</f>
        <v>ne</v>
      </c>
      <c r="J92" s="74">
        <f>3!S29</f>
        <v>61</v>
      </c>
      <c r="K92" s="72" t="str">
        <f>3!T29</f>
        <v>ne</v>
      </c>
      <c r="L92" s="75">
        <f t="shared" si="2"/>
        <v>294</v>
      </c>
      <c r="M92" s="76">
        <v>54</v>
      </c>
      <c r="N92" s="140"/>
      <c r="O92" s="95">
        <f>3!D29</f>
        <v>1</v>
      </c>
      <c r="P92" s="95">
        <f>1!D29+2!D29+3!G29</f>
        <v>8</v>
      </c>
      <c r="Q92" s="95">
        <f>1!E29+2!E29+3!H29+3!E29</f>
        <v>10</v>
      </c>
      <c r="R92" s="95">
        <f>1!F29+2!F29+3!F29+3!I29</f>
        <v>6</v>
      </c>
    </row>
    <row r="93" spans="1:18" s="71" customFormat="1" ht="12.75">
      <c r="A93" s="72">
        <v>24</v>
      </c>
      <c r="B93" s="127" t="s">
        <v>18</v>
      </c>
      <c r="C93" s="128" t="s">
        <v>366</v>
      </c>
      <c r="D93" s="129" t="s">
        <v>100</v>
      </c>
      <c r="E93" s="130" t="s">
        <v>25</v>
      </c>
      <c r="F93" s="73">
        <f>1!P27</f>
        <v>126</v>
      </c>
      <c r="G93" s="72" t="str">
        <f>1!Q27</f>
        <v>III.</v>
      </c>
      <c r="H93" s="74">
        <f>2!P27</f>
        <v>102</v>
      </c>
      <c r="I93" s="72" t="str">
        <f>2!Q27</f>
        <v>ne</v>
      </c>
      <c r="J93" s="74">
        <f>3!S27</f>
        <v>65</v>
      </c>
      <c r="K93" s="72" t="str">
        <f>3!T27</f>
        <v>ne</v>
      </c>
      <c r="L93" s="75">
        <f t="shared" si="2"/>
        <v>293</v>
      </c>
      <c r="M93" s="76">
        <v>55</v>
      </c>
      <c r="N93" s="140"/>
      <c r="O93" s="95">
        <f>3!D27</f>
        <v>0</v>
      </c>
      <c r="P93" s="95">
        <f>1!D27+2!D27+3!G27</f>
        <v>5</v>
      </c>
      <c r="Q93" s="95">
        <f>1!E27+2!E27+3!H27+3!E27</f>
        <v>15</v>
      </c>
      <c r="R93" s="95">
        <f>1!F27+2!F27+3!F27+3!I27</f>
        <v>7</v>
      </c>
    </row>
    <row r="94" spans="1:18" s="71" customFormat="1" ht="12.75">
      <c r="A94" s="72">
        <v>17</v>
      </c>
      <c r="B94" s="127" t="s">
        <v>18</v>
      </c>
      <c r="C94" s="128" t="s">
        <v>125</v>
      </c>
      <c r="D94" s="129" t="s">
        <v>54</v>
      </c>
      <c r="E94" s="130" t="s">
        <v>440</v>
      </c>
      <c r="F94" s="73">
        <f>1!P20</f>
        <v>129</v>
      </c>
      <c r="G94" s="72" t="str">
        <f>1!Q20</f>
        <v>III.</v>
      </c>
      <c r="H94" s="74">
        <f>2!P20</f>
        <v>94</v>
      </c>
      <c r="I94" s="72" t="str">
        <f>2!Q20</f>
        <v>ne</v>
      </c>
      <c r="J94" s="74">
        <f>3!S20</f>
        <v>65</v>
      </c>
      <c r="K94" s="72" t="str">
        <f>3!T20</f>
        <v>ne</v>
      </c>
      <c r="L94" s="75">
        <f t="shared" si="2"/>
        <v>288</v>
      </c>
      <c r="M94" s="76">
        <v>56</v>
      </c>
      <c r="N94" s="140"/>
      <c r="O94" s="95">
        <f>3!D20</f>
        <v>0</v>
      </c>
      <c r="P94" s="95">
        <f>1!D20+2!D20+3!G20</f>
        <v>5</v>
      </c>
      <c r="Q94" s="95">
        <f>1!E20+2!E20+3!H20+3!E20</f>
        <v>9</v>
      </c>
      <c r="R94" s="95">
        <f>1!F20+2!F20+3!F20+3!I20</f>
        <v>10</v>
      </c>
    </row>
    <row r="95" spans="1:18" s="71" customFormat="1" ht="12.75">
      <c r="A95" s="72">
        <v>6</v>
      </c>
      <c r="B95" s="127" t="s">
        <v>18</v>
      </c>
      <c r="C95" s="128" t="s">
        <v>86</v>
      </c>
      <c r="D95" s="129" t="s">
        <v>51</v>
      </c>
      <c r="E95" s="130" t="s">
        <v>85</v>
      </c>
      <c r="F95" s="73">
        <f>1!P9</f>
        <v>118</v>
      </c>
      <c r="G95" s="72" t="str">
        <f>1!Q9</f>
        <v>ne</v>
      </c>
      <c r="H95" s="74">
        <f>2!P9</f>
        <v>89</v>
      </c>
      <c r="I95" s="72" t="str">
        <f>2!Q9</f>
        <v>ne</v>
      </c>
      <c r="J95" s="74">
        <f>3!S9</f>
        <v>60</v>
      </c>
      <c r="K95" s="72" t="str">
        <f>3!T9</f>
        <v>ne</v>
      </c>
      <c r="L95" s="75">
        <f t="shared" si="2"/>
        <v>267</v>
      </c>
      <c r="M95" s="76">
        <v>57</v>
      </c>
      <c r="N95" s="140"/>
      <c r="O95" s="95">
        <f>3!D9</f>
        <v>0</v>
      </c>
      <c r="P95" s="95">
        <f>1!D9+2!D9+3!G9</f>
        <v>5</v>
      </c>
      <c r="Q95" s="95">
        <f>1!E9+2!E9+3!H9+3!E9</f>
        <v>6</v>
      </c>
      <c r="R95" s="95">
        <f>1!F9+2!F9+3!F9+3!I9</f>
        <v>10</v>
      </c>
    </row>
    <row r="96" spans="1:18" s="71" customFormat="1" ht="12.75">
      <c r="A96" s="72">
        <v>43</v>
      </c>
      <c r="B96" s="127" t="s">
        <v>18</v>
      </c>
      <c r="C96" s="128" t="s">
        <v>444</v>
      </c>
      <c r="D96" s="129" t="s">
        <v>84</v>
      </c>
      <c r="E96" s="130" t="s">
        <v>377</v>
      </c>
      <c r="F96" s="73">
        <f>1!P46</f>
        <v>94</v>
      </c>
      <c r="G96" s="72" t="str">
        <f>1!Q46</f>
        <v>ne</v>
      </c>
      <c r="H96" s="74">
        <f>2!P46</f>
        <v>64</v>
      </c>
      <c r="I96" s="72" t="str">
        <f>2!Q46</f>
        <v>ne</v>
      </c>
      <c r="J96" s="74">
        <f>3!S46</f>
        <v>59</v>
      </c>
      <c r="K96" s="72" t="str">
        <f>3!T46</f>
        <v>ne</v>
      </c>
      <c r="L96" s="75">
        <f t="shared" si="2"/>
        <v>217</v>
      </c>
      <c r="M96" s="76">
        <v>58</v>
      </c>
      <c r="N96" s="140"/>
      <c r="O96" s="95">
        <f>3!D46</f>
        <v>0</v>
      </c>
      <c r="P96" s="95">
        <f>1!D46+2!D46+3!G46</f>
        <v>3</v>
      </c>
      <c r="Q96" s="95">
        <f>1!E46+2!E46+3!H46+3!E46</f>
        <v>5</v>
      </c>
      <c r="R96" s="95">
        <f>1!F46+2!F46+3!F46+3!I46</f>
        <v>8</v>
      </c>
    </row>
    <row r="97" spans="1:18" s="71" customFormat="1" ht="12.75">
      <c r="A97" s="72">
        <v>67</v>
      </c>
      <c r="B97" s="127" t="s">
        <v>18</v>
      </c>
      <c r="C97" s="128" t="s">
        <v>277</v>
      </c>
      <c r="D97" s="129" t="s">
        <v>59</v>
      </c>
      <c r="E97" s="130" t="s">
        <v>270</v>
      </c>
      <c r="F97" s="73">
        <f>1!P70</f>
        <v>130</v>
      </c>
      <c r="G97" s="72" t="str">
        <f>1!Q70</f>
        <v>III.</v>
      </c>
      <c r="H97" s="74">
        <f>2!P70</f>
        <v>48</v>
      </c>
      <c r="I97" s="72" t="str">
        <f>2!Q70</f>
        <v>ne</v>
      </c>
      <c r="J97" s="74">
        <f>3!S70</f>
        <v>38</v>
      </c>
      <c r="K97" s="72" t="str">
        <f>3!T70</f>
        <v>ne</v>
      </c>
      <c r="L97" s="75">
        <f t="shared" si="2"/>
        <v>216</v>
      </c>
      <c r="M97" s="76">
        <v>59</v>
      </c>
      <c r="N97" s="140"/>
      <c r="O97" s="95">
        <f>3!D70</f>
        <v>0</v>
      </c>
      <c r="P97" s="95">
        <f>1!D70+2!D70+3!G70</f>
        <v>6</v>
      </c>
      <c r="Q97" s="95">
        <f>1!E70+2!E70+3!H70+3!E70</f>
        <v>4</v>
      </c>
      <c r="R97" s="95">
        <f>1!F70+2!F70+3!F70+3!I70</f>
        <v>6</v>
      </c>
    </row>
    <row r="98" spans="1:18" s="71" customFormat="1" ht="12.75">
      <c r="A98" s="72">
        <v>1</v>
      </c>
      <c r="B98" s="127" t="s">
        <v>18</v>
      </c>
      <c r="C98" s="128" t="s">
        <v>41</v>
      </c>
      <c r="D98" s="129" t="s">
        <v>42</v>
      </c>
      <c r="E98" s="130" t="s">
        <v>342</v>
      </c>
      <c r="F98" s="73">
        <f>1!P4</f>
        <v>85</v>
      </c>
      <c r="G98" s="72" t="str">
        <f>1!Q4</f>
        <v>ne</v>
      </c>
      <c r="H98" s="74">
        <f>2!P4</f>
        <v>64</v>
      </c>
      <c r="I98" s="72" t="str">
        <f>2!Q4</f>
        <v>ne</v>
      </c>
      <c r="J98" s="74">
        <f>3!S4</f>
        <v>26</v>
      </c>
      <c r="K98" s="72" t="str">
        <f>3!T4</f>
        <v>ne</v>
      </c>
      <c r="L98" s="75">
        <f t="shared" si="2"/>
        <v>175</v>
      </c>
      <c r="M98" s="76">
        <v>60</v>
      </c>
      <c r="N98" s="140"/>
      <c r="O98" s="95">
        <f>3!D4</f>
        <v>0</v>
      </c>
      <c r="P98" s="95">
        <f>1!D4+2!D4+3!G4</f>
        <v>0</v>
      </c>
      <c r="Q98" s="95">
        <f>1!E4+2!E4+3!H4+3!E4</f>
        <v>5</v>
      </c>
      <c r="R98" s="95">
        <f>1!F4+2!F4+3!F4+3!I4</f>
        <v>10</v>
      </c>
    </row>
    <row r="99" spans="1:18" s="71" customFormat="1" ht="13.5" thickBot="1">
      <c r="A99" s="165">
        <v>77</v>
      </c>
      <c r="B99" s="166" t="s">
        <v>18</v>
      </c>
      <c r="C99" s="167" t="s">
        <v>420</v>
      </c>
      <c r="D99" s="168" t="s">
        <v>31</v>
      </c>
      <c r="E99" s="169" t="s">
        <v>276</v>
      </c>
      <c r="F99" s="170">
        <f>1!P80</f>
        <v>78</v>
      </c>
      <c r="G99" s="165" t="str">
        <f>1!Q80</f>
        <v>ne</v>
      </c>
      <c r="H99" s="171">
        <f>2!P80</f>
        <v>44</v>
      </c>
      <c r="I99" s="165" t="str">
        <f>2!Q80</f>
        <v>ne</v>
      </c>
      <c r="J99" s="171">
        <f>3!S80</f>
        <v>47</v>
      </c>
      <c r="K99" s="165" t="str">
        <f>3!T80</f>
        <v>ne</v>
      </c>
      <c r="L99" s="172">
        <f t="shared" si="2"/>
        <v>169</v>
      </c>
      <c r="M99" s="173">
        <v>61</v>
      </c>
      <c r="N99" s="140"/>
      <c r="O99" s="95">
        <f>3!D80</f>
        <v>0</v>
      </c>
      <c r="P99" s="95">
        <f>1!D80+2!D80+3!G80</f>
        <v>1</v>
      </c>
      <c r="Q99" s="95">
        <f>1!E80+2!E80+3!H80+3!E80</f>
        <v>6</v>
      </c>
      <c r="R99" s="95">
        <f>1!F80+2!F80+3!F80+3!I80</f>
        <v>4</v>
      </c>
    </row>
    <row r="100" spans="1:18" s="71" customFormat="1" ht="12.75">
      <c r="A100" s="112"/>
      <c r="B100" s="113"/>
      <c r="C100" s="89"/>
      <c r="D100" s="90"/>
      <c r="E100" s="90"/>
      <c r="F100" s="112"/>
      <c r="G100" s="112"/>
      <c r="H100" s="112"/>
      <c r="I100" s="112"/>
      <c r="J100" s="112"/>
      <c r="K100" s="112"/>
      <c r="L100" s="113"/>
      <c r="M100" s="114"/>
      <c r="O100" s="112"/>
      <c r="P100" s="112"/>
      <c r="Q100" s="112"/>
      <c r="R100" s="112"/>
    </row>
    <row r="101" spans="1:18" s="71" customFormat="1" ht="12.75">
      <c r="A101" s="82"/>
      <c r="B101" s="82"/>
      <c r="C101" s="82" t="s">
        <v>9</v>
      </c>
      <c r="D101" s="83">
        <f ca="1">NOW()</f>
        <v>43228.72587361111</v>
      </c>
      <c r="E101" s="29"/>
      <c r="F101" s="28">
        <f>1!P2</f>
        <v>0</v>
      </c>
      <c r="G101" s="28"/>
      <c r="H101" s="28">
        <f>2!P2</f>
        <v>0</v>
      </c>
      <c r="I101" s="28"/>
      <c r="J101" s="28">
        <f>3!S2</f>
        <v>0</v>
      </c>
      <c r="K101" s="28"/>
      <c r="L101" s="28">
        <f>SUM(F101,H101,J101)</f>
        <v>0</v>
      </c>
      <c r="M101" s="29"/>
      <c r="N101" s="29"/>
      <c r="O101" s="28"/>
      <c r="P101" s="28"/>
      <c r="Q101" s="28"/>
      <c r="R101" s="28"/>
    </row>
    <row r="102" spans="1:18" s="71" customFormat="1" ht="13.5" thickBo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8"/>
      <c r="P102" s="28"/>
      <c r="Q102" s="28"/>
      <c r="R102" s="28"/>
    </row>
    <row r="103" spans="1:18" s="71" customFormat="1" ht="12.75">
      <c r="A103" s="29"/>
      <c r="B103" s="29"/>
      <c r="C103" s="84" t="s">
        <v>20</v>
      </c>
      <c r="D103" s="85">
        <f>COUNTIF(B7:B99,"R")</f>
        <v>31</v>
      </c>
      <c r="E103" s="29" t="s">
        <v>10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8"/>
      <c r="P103" s="28"/>
      <c r="Q103" s="28"/>
      <c r="R103" s="28"/>
    </row>
    <row r="104" spans="1:18" s="71" customFormat="1" ht="13.5" thickBot="1">
      <c r="A104" s="29"/>
      <c r="B104" s="29"/>
      <c r="C104" s="86" t="s">
        <v>19</v>
      </c>
      <c r="D104" s="87">
        <f>COUNTIF(B7:B99,"P")</f>
        <v>61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8"/>
      <c r="P104" s="28"/>
      <c r="Q104" s="28"/>
      <c r="R104" s="28"/>
    </row>
    <row r="105" spans="1:18" s="71" customFormat="1" ht="12.75">
      <c r="A105" s="88"/>
      <c r="B105" s="88"/>
      <c r="C105" s="88"/>
      <c r="D105" s="88"/>
      <c r="E105" s="88"/>
      <c r="F105" s="29"/>
      <c r="G105" s="29"/>
      <c r="H105" s="29"/>
      <c r="I105" s="29"/>
      <c r="J105" s="29"/>
      <c r="K105" s="29"/>
      <c r="L105" s="29"/>
      <c r="M105" s="29"/>
      <c r="N105" s="29"/>
      <c r="O105" s="28"/>
      <c r="P105" s="28"/>
      <c r="Q105" s="28"/>
      <c r="R105" s="28"/>
    </row>
    <row r="106" spans="1:18" s="71" customFormat="1" ht="12.75">
      <c r="A106" s="88"/>
      <c r="B106" s="88"/>
      <c r="C106" s="94" t="s">
        <v>21</v>
      </c>
      <c r="D106" s="94" t="s">
        <v>431</v>
      </c>
      <c r="E106" s="29"/>
      <c r="F106" s="94"/>
      <c r="G106" s="94"/>
      <c r="H106" s="94"/>
      <c r="I106" s="94" t="s">
        <v>22</v>
      </c>
      <c r="J106" s="29"/>
      <c r="K106" s="94" t="s">
        <v>430</v>
      </c>
      <c r="L106" s="29"/>
      <c r="M106" s="29"/>
      <c r="N106" s="29"/>
      <c r="O106" s="28"/>
      <c r="P106" s="28"/>
      <c r="Q106" s="28"/>
      <c r="R106" s="28"/>
    </row>
    <row r="107" spans="1:18" s="71" customFormat="1" ht="12.75">
      <c r="A107" s="88"/>
      <c r="B107" s="88"/>
      <c r="C107" s="89"/>
      <c r="D107" s="90"/>
      <c r="E107" s="90"/>
      <c r="F107" s="29"/>
      <c r="G107" s="29"/>
      <c r="H107" s="29"/>
      <c r="I107" s="29"/>
      <c r="J107" s="29"/>
      <c r="K107" s="29"/>
      <c r="L107" s="29"/>
      <c r="M107" s="29"/>
      <c r="N107" s="29"/>
      <c r="O107" s="28"/>
      <c r="P107" s="28"/>
      <c r="Q107" s="28"/>
      <c r="R107" s="28"/>
    </row>
    <row r="108" spans="1:18" s="71" customFormat="1" ht="12.75">
      <c r="A108" s="88"/>
      <c r="B108" s="88"/>
      <c r="C108" s="89"/>
      <c r="D108" s="90"/>
      <c r="E108" s="90"/>
      <c r="F108" s="29"/>
      <c r="G108" s="29"/>
      <c r="H108" s="29"/>
      <c r="I108" s="29"/>
      <c r="J108" s="29"/>
      <c r="K108" s="29"/>
      <c r="L108" s="29"/>
      <c r="M108" s="29"/>
      <c r="N108" s="29"/>
      <c r="O108" s="28"/>
      <c r="P108" s="28"/>
      <c r="Q108" s="28"/>
      <c r="R108" s="28"/>
    </row>
    <row r="109" spans="1:18" s="71" customFormat="1" ht="12.75">
      <c r="A109" s="88"/>
      <c r="B109" s="88"/>
      <c r="C109" s="88"/>
      <c r="D109" s="88"/>
      <c r="E109" s="88"/>
      <c r="F109" s="29"/>
      <c r="G109" s="29"/>
      <c r="H109" s="29"/>
      <c r="I109" s="29"/>
      <c r="J109" s="29"/>
      <c r="K109" s="29"/>
      <c r="L109" s="29"/>
      <c r="M109" s="29"/>
      <c r="N109" s="29"/>
      <c r="O109" s="28"/>
      <c r="P109" s="28"/>
      <c r="Q109" s="28"/>
      <c r="R109" s="28"/>
    </row>
  </sheetData>
  <sheetProtection/>
  <mergeCells count="14">
    <mergeCell ref="D4:D5"/>
    <mergeCell ref="E4:E5"/>
    <mergeCell ref="G4:G5"/>
    <mergeCell ref="I4:I5"/>
    <mergeCell ref="K4:K5"/>
    <mergeCell ref="M4:M5"/>
    <mergeCell ref="A6:M6"/>
    <mergeCell ref="A38:M38"/>
    <mergeCell ref="A1:D1"/>
    <mergeCell ref="E1:K3"/>
    <mergeCell ref="L1:M3"/>
    <mergeCell ref="A2:D3"/>
    <mergeCell ref="B4:B5"/>
    <mergeCell ref="C4:C5"/>
  </mergeCells>
  <conditionalFormatting sqref="B7:B37 B39:B100">
    <cfRule type="cellIs" priority="2" dxfId="1" operator="equal" stopIfTrue="1">
      <formula>"R"</formula>
    </cfRule>
  </conditionalFormatting>
  <conditionalFormatting sqref="F7:J37 F39:J100">
    <cfRule type="cellIs" priority="1" dxfId="12" operator="equal" stopIfTrue="1">
      <formula>"nebyl"</formula>
    </cfRule>
  </conditionalFormatting>
  <printOptions/>
  <pageMargins left="0.35433070866141736" right="0.1968503937007874" top="0.2362204724409449" bottom="0.7086614173228347" header="0.15748031496062992" footer="0.3937007874015748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2"/>
  <sheetViews>
    <sheetView zoomScalePageLayoutView="0" workbookViewId="0" topLeftCell="A43">
      <selection activeCell="A64" sqref="A64:IV64"/>
    </sheetView>
  </sheetViews>
  <sheetFormatPr defaultColWidth="9.00390625" defaultRowHeight="12.75"/>
  <cols>
    <col min="1" max="2" width="5.625" style="29" customWidth="1"/>
    <col min="3" max="3" width="16.625" style="29" customWidth="1"/>
    <col min="4" max="4" width="12.125" style="29" bestFit="1" customWidth="1"/>
    <col min="5" max="5" width="21.125" style="29" customWidth="1"/>
    <col min="6" max="6" width="7.25390625" style="29" customWidth="1"/>
    <col min="7" max="7" width="5.75390625" style="29" customWidth="1"/>
    <col min="8" max="8" width="6.875" style="29" customWidth="1"/>
    <col min="9" max="9" width="5.875" style="29" customWidth="1"/>
    <col min="10" max="10" width="7.875" style="29" customWidth="1"/>
    <col min="11" max="11" width="6.00390625" style="29" customWidth="1"/>
    <col min="12" max="12" width="9.375" style="29" customWidth="1"/>
    <col min="13" max="13" width="11.375" style="29" customWidth="1"/>
    <col min="14" max="14" width="3.625" style="29" customWidth="1"/>
    <col min="15" max="18" width="4.75390625" style="28" customWidth="1"/>
    <col min="19" max="19" width="3.125" style="29" customWidth="1"/>
    <col min="20" max="20" width="12.625" style="29" bestFit="1" customWidth="1"/>
    <col min="21" max="21" width="8.75390625" style="29" bestFit="1" customWidth="1"/>
    <col min="22" max="22" width="21.75390625" style="29" bestFit="1" customWidth="1"/>
    <col min="23" max="23" width="9.125" style="29" customWidth="1"/>
    <col min="24" max="24" width="13.375" style="29" bestFit="1" customWidth="1"/>
    <col min="25" max="25" width="8.875" style="29" bestFit="1" customWidth="1"/>
    <col min="26" max="26" width="18.625" style="29" bestFit="1" customWidth="1"/>
    <col min="27" max="16384" width="9.125" style="29" customWidth="1"/>
  </cols>
  <sheetData>
    <row r="1" spans="1:13" ht="18" customHeight="1">
      <c r="A1" s="182" t="s">
        <v>7</v>
      </c>
      <c r="B1" s="183"/>
      <c r="C1" s="184"/>
      <c r="D1" s="185"/>
      <c r="E1" s="186" t="s">
        <v>16</v>
      </c>
      <c r="F1" s="187"/>
      <c r="G1" s="187"/>
      <c r="H1" s="187"/>
      <c r="I1" s="187"/>
      <c r="J1" s="187"/>
      <c r="K1" s="188"/>
      <c r="L1" s="195" t="s">
        <v>433</v>
      </c>
      <c r="M1" s="196"/>
    </row>
    <row r="2" spans="1:13" ht="12.75" customHeight="1">
      <c r="A2" s="201" t="s">
        <v>432</v>
      </c>
      <c r="B2" s="202"/>
      <c r="C2" s="203"/>
      <c r="D2" s="204"/>
      <c r="E2" s="189"/>
      <c r="F2" s="190"/>
      <c r="G2" s="190"/>
      <c r="H2" s="190"/>
      <c r="I2" s="190"/>
      <c r="J2" s="190"/>
      <c r="K2" s="191"/>
      <c r="L2" s="197"/>
      <c r="M2" s="198"/>
    </row>
    <row r="3" spans="1:13" ht="14.25" customHeight="1" thickBot="1">
      <c r="A3" s="205"/>
      <c r="B3" s="206"/>
      <c r="C3" s="206"/>
      <c r="D3" s="207"/>
      <c r="E3" s="192"/>
      <c r="F3" s="193"/>
      <c r="G3" s="193"/>
      <c r="H3" s="193"/>
      <c r="I3" s="193"/>
      <c r="J3" s="193"/>
      <c r="K3" s="194"/>
      <c r="L3" s="199"/>
      <c r="M3" s="200"/>
    </row>
    <row r="4" spans="1:13" ht="12" customHeight="1" thickBot="1">
      <c r="A4" s="60" t="s">
        <v>8</v>
      </c>
      <c r="B4" s="174" t="s">
        <v>17</v>
      </c>
      <c r="C4" s="174" t="s">
        <v>2</v>
      </c>
      <c r="D4" s="174" t="s">
        <v>3</v>
      </c>
      <c r="E4" s="174" t="s">
        <v>6</v>
      </c>
      <c r="F4" s="61" t="s">
        <v>351</v>
      </c>
      <c r="G4" s="174" t="s">
        <v>14</v>
      </c>
      <c r="H4" s="61" t="s">
        <v>353</v>
      </c>
      <c r="I4" s="174" t="s">
        <v>14</v>
      </c>
      <c r="J4" s="62" t="s">
        <v>349</v>
      </c>
      <c r="K4" s="174" t="s">
        <v>14</v>
      </c>
      <c r="L4" s="60" t="s">
        <v>4</v>
      </c>
      <c r="M4" s="174" t="s">
        <v>0</v>
      </c>
    </row>
    <row r="5" spans="1:26" ht="13.5" customHeight="1" thickBot="1">
      <c r="A5" s="63" t="s">
        <v>1</v>
      </c>
      <c r="B5" s="175"/>
      <c r="C5" s="208"/>
      <c r="D5" s="208"/>
      <c r="E5" s="208"/>
      <c r="F5" s="64" t="s">
        <v>352</v>
      </c>
      <c r="G5" s="175"/>
      <c r="H5" s="64" t="s">
        <v>354</v>
      </c>
      <c r="I5" s="175"/>
      <c r="J5" s="65" t="s">
        <v>350</v>
      </c>
      <c r="K5" s="175"/>
      <c r="L5" s="63" t="s">
        <v>5</v>
      </c>
      <c r="M5" s="208"/>
      <c r="O5" s="96">
        <v>15</v>
      </c>
      <c r="P5" s="97">
        <v>10</v>
      </c>
      <c r="Q5" s="97">
        <v>9</v>
      </c>
      <c r="R5" s="98">
        <v>8</v>
      </c>
      <c r="T5" s="122" t="s">
        <v>41</v>
      </c>
      <c r="U5" s="122" t="s">
        <v>42</v>
      </c>
      <c r="V5" s="122" t="s">
        <v>43</v>
      </c>
      <c r="W5" s="122"/>
      <c r="X5" s="122" t="s">
        <v>401</v>
      </c>
      <c r="Y5" s="122" t="s">
        <v>112</v>
      </c>
      <c r="Z5" s="122" t="s">
        <v>134</v>
      </c>
    </row>
    <row r="6" spans="1:26" s="71" customFormat="1" ht="12.75">
      <c r="A6" s="66">
        <v>1</v>
      </c>
      <c r="B6" s="123" t="s">
        <v>18</v>
      </c>
      <c r="C6" s="124" t="s">
        <v>41</v>
      </c>
      <c r="D6" s="125" t="s">
        <v>42</v>
      </c>
      <c r="E6" s="126" t="s">
        <v>342</v>
      </c>
      <c r="F6" s="67">
        <f>1!P4</f>
        <v>85</v>
      </c>
      <c r="G6" s="66" t="str">
        <f>1!Q4</f>
        <v>ne</v>
      </c>
      <c r="H6" s="68">
        <f>2!P4</f>
        <v>64</v>
      </c>
      <c r="I6" s="66" t="str">
        <f>2!Q4</f>
        <v>ne</v>
      </c>
      <c r="J6" s="68">
        <f>3!S4</f>
        <v>26</v>
      </c>
      <c r="K6" s="66" t="str">
        <f>3!T4</f>
        <v>ne</v>
      </c>
      <c r="L6" s="69">
        <f>SUM(F6:J6)</f>
        <v>175</v>
      </c>
      <c r="M6" s="70">
        <f aca="true" t="shared" si="0" ref="M6:M37">RANK(L6,$L$6:$L$106)</f>
        <v>91</v>
      </c>
      <c r="N6" s="99"/>
      <c r="O6" s="95">
        <f>3!D4</f>
        <v>0</v>
      </c>
      <c r="P6" s="95">
        <f>1!D4+2!D4+3!G4</f>
        <v>0</v>
      </c>
      <c r="Q6" s="95">
        <f>1!E4+2!E4+3!H4+3!E4</f>
        <v>5</v>
      </c>
      <c r="R6" s="95">
        <f>1!F4+2!F4+3!F4+3!I4</f>
        <v>10</v>
      </c>
      <c r="T6" s="71" t="s">
        <v>131</v>
      </c>
      <c r="U6" s="71" t="s">
        <v>132</v>
      </c>
      <c r="V6" s="71" t="s">
        <v>71</v>
      </c>
      <c r="X6" s="71" t="s">
        <v>228</v>
      </c>
      <c r="Y6" s="71" t="s">
        <v>49</v>
      </c>
      <c r="Z6" s="71" t="s">
        <v>229</v>
      </c>
    </row>
    <row r="7" spans="1:26" s="71" customFormat="1" ht="12.75">
      <c r="A7" s="72">
        <v>2</v>
      </c>
      <c r="B7" s="127" t="s">
        <v>18</v>
      </c>
      <c r="C7" s="128" t="s">
        <v>438</v>
      </c>
      <c r="D7" s="129" t="s">
        <v>47</v>
      </c>
      <c r="E7" s="130" t="s">
        <v>439</v>
      </c>
      <c r="F7" s="73">
        <f>1!P5</f>
        <v>136</v>
      </c>
      <c r="G7" s="72" t="str">
        <f>1!Q5</f>
        <v>II.</v>
      </c>
      <c r="H7" s="74">
        <f>2!P5</f>
        <v>121</v>
      </c>
      <c r="I7" s="72" t="str">
        <f>2!Q5</f>
        <v>III.</v>
      </c>
      <c r="J7" s="74">
        <f>3!S5</f>
        <v>79</v>
      </c>
      <c r="K7" s="72" t="str">
        <f>3!T5</f>
        <v>ne</v>
      </c>
      <c r="L7" s="75">
        <f aca="true" t="shared" si="1" ref="L7:L44">SUM(F7:J7)</f>
        <v>336</v>
      </c>
      <c r="M7" s="76">
        <f t="shared" si="0"/>
        <v>52</v>
      </c>
      <c r="N7" s="99"/>
      <c r="O7" s="95">
        <f>3!D5</f>
        <v>0</v>
      </c>
      <c r="P7" s="95">
        <f>1!D5+2!D5+3!G5</f>
        <v>9</v>
      </c>
      <c r="Q7" s="95">
        <f>1!E5+2!E5+3!H5+3!E5</f>
        <v>11</v>
      </c>
      <c r="R7" s="95">
        <f>1!F5+2!F5+3!F5+3!I5</f>
        <v>14</v>
      </c>
      <c r="T7" s="71" t="s">
        <v>133</v>
      </c>
      <c r="U7" s="71" t="s">
        <v>112</v>
      </c>
      <c r="V7" s="71" t="s">
        <v>134</v>
      </c>
      <c r="W7" s="122"/>
      <c r="X7" s="122" t="s">
        <v>402</v>
      </c>
      <c r="Y7" s="122" t="s">
        <v>239</v>
      </c>
      <c r="Z7" s="122" t="s">
        <v>403</v>
      </c>
    </row>
    <row r="8" spans="1:26" s="71" customFormat="1" ht="12.75">
      <c r="A8" s="72">
        <v>3</v>
      </c>
      <c r="B8" s="127" t="s">
        <v>437</v>
      </c>
      <c r="C8" s="128" t="s">
        <v>438</v>
      </c>
      <c r="D8" s="129" t="s">
        <v>47</v>
      </c>
      <c r="E8" s="130" t="s">
        <v>439</v>
      </c>
      <c r="F8" s="73">
        <f>1!P6</f>
        <v>129</v>
      </c>
      <c r="G8" s="72" t="str">
        <f>1!Q6</f>
        <v>III.</v>
      </c>
      <c r="H8" s="74">
        <f>2!P6</f>
        <v>122</v>
      </c>
      <c r="I8" s="72" t="str">
        <f>2!Q6</f>
        <v>III.</v>
      </c>
      <c r="J8" s="74">
        <f>3!S6</f>
        <v>80</v>
      </c>
      <c r="K8" s="72" t="str">
        <f>3!T6</f>
        <v>III.</v>
      </c>
      <c r="L8" s="75">
        <f t="shared" si="1"/>
        <v>331</v>
      </c>
      <c r="M8" s="76">
        <f t="shared" si="0"/>
        <v>57</v>
      </c>
      <c r="N8" s="99"/>
      <c r="O8" s="95">
        <f>3!D6</f>
        <v>0</v>
      </c>
      <c r="P8" s="95">
        <f>1!D6+2!D6+3!G6</f>
        <v>10</v>
      </c>
      <c r="Q8" s="95">
        <f>1!E6+2!E6+3!H6+3!E6</f>
        <v>9</v>
      </c>
      <c r="R8" s="95">
        <f>1!F6+2!F6+3!F6+3!I6</f>
        <v>14</v>
      </c>
      <c r="T8" s="122" t="s">
        <v>334</v>
      </c>
      <c r="U8" s="122" t="s">
        <v>335</v>
      </c>
      <c r="V8" s="122" t="s">
        <v>106</v>
      </c>
      <c r="W8" s="122"/>
      <c r="X8" s="71" t="s">
        <v>80</v>
      </c>
      <c r="Y8" s="71" t="s">
        <v>81</v>
      </c>
      <c r="Z8" s="71" t="s">
        <v>82</v>
      </c>
    </row>
    <row r="9" spans="1:26" s="71" customFormat="1" ht="12.75">
      <c r="A9" s="72">
        <v>4</v>
      </c>
      <c r="B9" s="127" t="s">
        <v>18</v>
      </c>
      <c r="C9" s="128" t="s">
        <v>443</v>
      </c>
      <c r="D9" s="129" t="s">
        <v>89</v>
      </c>
      <c r="E9" s="130" t="s">
        <v>85</v>
      </c>
      <c r="F9" s="73">
        <f>1!P7</f>
        <v>139</v>
      </c>
      <c r="G9" s="72" t="str">
        <f>1!Q7</f>
        <v>II.</v>
      </c>
      <c r="H9" s="74">
        <f>2!P7</f>
        <v>105</v>
      </c>
      <c r="I9" s="72" t="str">
        <f>2!Q7</f>
        <v>ne</v>
      </c>
      <c r="J9" s="74">
        <f>3!S7</f>
        <v>63</v>
      </c>
      <c r="K9" s="72" t="str">
        <f>3!T7</f>
        <v>ne</v>
      </c>
      <c r="L9" s="75">
        <f t="shared" si="1"/>
        <v>307</v>
      </c>
      <c r="M9" s="76">
        <f t="shared" si="0"/>
        <v>75</v>
      </c>
      <c r="N9" s="99"/>
      <c r="O9" s="95">
        <f>3!D7</f>
        <v>0</v>
      </c>
      <c r="P9" s="95">
        <f>1!D7+2!D7+3!G7</f>
        <v>7</v>
      </c>
      <c r="Q9" s="95">
        <f>1!E7+2!E7+3!H7+3!E7</f>
        <v>12</v>
      </c>
      <c r="R9" s="95">
        <f>1!F7+2!F7+3!F7+3!I7</f>
        <v>9</v>
      </c>
      <c r="T9" s="122" t="s">
        <v>135</v>
      </c>
      <c r="U9" s="122" t="s">
        <v>136</v>
      </c>
      <c r="V9" s="122" t="s">
        <v>381</v>
      </c>
      <c r="X9" s="122" t="s">
        <v>392</v>
      </c>
      <c r="Y9" s="122" t="s">
        <v>136</v>
      </c>
      <c r="Z9" s="122" t="s">
        <v>393</v>
      </c>
    </row>
    <row r="10" spans="1:26" s="71" customFormat="1" ht="12.75">
      <c r="A10" s="72">
        <v>5</v>
      </c>
      <c r="B10" s="127" t="s">
        <v>437</v>
      </c>
      <c r="C10" s="128" t="s">
        <v>404</v>
      </c>
      <c r="D10" s="129" t="s">
        <v>66</v>
      </c>
      <c r="E10" s="130" t="s">
        <v>32</v>
      </c>
      <c r="F10" s="73">
        <f>1!P8</f>
        <v>125</v>
      </c>
      <c r="G10" s="72" t="str">
        <f>1!Q8</f>
        <v>III.</v>
      </c>
      <c r="H10" s="74">
        <f>2!P8</f>
        <v>118</v>
      </c>
      <c r="I10" s="72" t="str">
        <f>2!Q8</f>
        <v>III.</v>
      </c>
      <c r="J10" s="74">
        <f>3!S8</f>
        <v>74</v>
      </c>
      <c r="K10" s="72" t="str">
        <f>3!T8</f>
        <v>ne</v>
      </c>
      <c r="L10" s="75">
        <f t="shared" si="1"/>
        <v>317</v>
      </c>
      <c r="M10" s="76">
        <f t="shared" si="0"/>
        <v>68</v>
      </c>
      <c r="N10" s="99"/>
      <c r="O10" s="95">
        <f>3!D8</f>
        <v>0</v>
      </c>
      <c r="P10" s="95">
        <f>1!D8+2!D8+3!G8</f>
        <v>7</v>
      </c>
      <c r="Q10" s="95">
        <f>1!E8+2!E8+3!H8+3!E8</f>
        <v>10</v>
      </c>
      <c r="R10" s="95">
        <f>1!F8+2!F8+3!F8+3!I8</f>
        <v>10</v>
      </c>
      <c r="T10" s="71" t="s">
        <v>135</v>
      </c>
      <c r="U10" s="71" t="s">
        <v>136</v>
      </c>
      <c r="V10" s="71" t="s">
        <v>137</v>
      </c>
      <c r="W10" s="122"/>
      <c r="X10" s="122" t="s">
        <v>122</v>
      </c>
      <c r="Y10" s="122" t="s">
        <v>66</v>
      </c>
      <c r="Z10" s="122" t="s">
        <v>32</v>
      </c>
    </row>
    <row r="11" spans="1:26" s="71" customFormat="1" ht="12.75">
      <c r="A11" s="72">
        <v>6</v>
      </c>
      <c r="B11" s="127" t="s">
        <v>18</v>
      </c>
      <c r="C11" s="128" t="s">
        <v>86</v>
      </c>
      <c r="D11" s="129" t="s">
        <v>51</v>
      </c>
      <c r="E11" s="130" t="s">
        <v>85</v>
      </c>
      <c r="F11" s="73">
        <f>1!P9</f>
        <v>118</v>
      </c>
      <c r="G11" s="72" t="str">
        <f>1!Q9</f>
        <v>ne</v>
      </c>
      <c r="H11" s="74">
        <f>2!P9</f>
        <v>89</v>
      </c>
      <c r="I11" s="72" t="str">
        <f>2!Q9</f>
        <v>ne</v>
      </c>
      <c r="J11" s="74">
        <f>3!S9</f>
        <v>60</v>
      </c>
      <c r="K11" s="72" t="str">
        <f>3!T9</f>
        <v>ne</v>
      </c>
      <c r="L11" s="75">
        <f t="shared" si="1"/>
        <v>267</v>
      </c>
      <c r="M11" s="76">
        <f t="shared" si="0"/>
        <v>87</v>
      </c>
      <c r="N11" s="99"/>
      <c r="O11" s="95">
        <f>3!D9</f>
        <v>0</v>
      </c>
      <c r="P11" s="95">
        <f>1!D9+2!D9+3!G9</f>
        <v>5</v>
      </c>
      <c r="Q11" s="95">
        <f>1!E9+2!E9+3!H9+3!E9</f>
        <v>6</v>
      </c>
      <c r="R11" s="95">
        <f>1!F9+2!F9+3!F9+3!I9</f>
        <v>10</v>
      </c>
      <c r="T11" s="71" t="s">
        <v>63</v>
      </c>
      <c r="U11" s="71" t="s">
        <v>51</v>
      </c>
      <c r="V11" s="71" t="s">
        <v>64</v>
      </c>
      <c r="W11" s="122"/>
      <c r="X11" s="122" t="s">
        <v>122</v>
      </c>
      <c r="Y11" s="122" t="s">
        <v>51</v>
      </c>
      <c r="Z11" s="122" t="s">
        <v>137</v>
      </c>
    </row>
    <row r="12" spans="1:26" s="71" customFormat="1" ht="12.75">
      <c r="A12" s="72">
        <v>7</v>
      </c>
      <c r="B12" s="127" t="s">
        <v>18</v>
      </c>
      <c r="C12" s="128" t="s">
        <v>109</v>
      </c>
      <c r="D12" s="129" t="s">
        <v>94</v>
      </c>
      <c r="E12" s="130" t="s">
        <v>342</v>
      </c>
      <c r="F12" s="73">
        <f>1!P10</f>
        <v>143</v>
      </c>
      <c r="G12" s="72" t="str">
        <f>1!Q10</f>
        <v>I.</v>
      </c>
      <c r="H12" s="74">
        <f>2!P10</f>
        <v>127</v>
      </c>
      <c r="I12" s="72" t="str">
        <f>2!Q10</f>
        <v>II.</v>
      </c>
      <c r="J12" s="74">
        <f>3!S10</f>
        <v>103</v>
      </c>
      <c r="K12" s="72" t="str">
        <f>3!T10</f>
        <v>II.</v>
      </c>
      <c r="L12" s="75">
        <f t="shared" si="1"/>
        <v>373</v>
      </c>
      <c r="M12" s="76">
        <f t="shared" si="0"/>
        <v>25</v>
      </c>
      <c r="N12" s="99"/>
      <c r="O12" s="95">
        <f>3!D10</f>
        <v>3</v>
      </c>
      <c r="P12" s="95">
        <f>1!D10+2!D10+3!G10</f>
        <v>11</v>
      </c>
      <c r="Q12" s="95">
        <f>1!E10+2!E10+3!H10+3!E10</f>
        <v>16</v>
      </c>
      <c r="R12" s="95">
        <f>1!F10+2!F10+3!F10+3!I10</f>
        <v>6</v>
      </c>
      <c r="T12" s="122" t="s">
        <v>404</v>
      </c>
      <c r="U12" s="122" t="s">
        <v>234</v>
      </c>
      <c r="V12" s="122" t="s">
        <v>405</v>
      </c>
      <c r="X12" s="71" t="s">
        <v>230</v>
      </c>
      <c r="Y12" s="71" t="s">
        <v>231</v>
      </c>
      <c r="Z12" s="71" t="s">
        <v>119</v>
      </c>
    </row>
    <row r="13" spans="1:26" s="71" customFormat="1" ht="12.75">
      <c r="A13" s="72">
        <v>8</v>
      </c>
      <c r="B13" s="127" t="s">
        <v>18</v>
      </c>
      <c r="C13" s="128" t="s">
        <v>153</v>
      </c>
      <c r="D13" s="129" t="s">
        <v>154</v>
      </c>
      <c r="E13" s="130" t="s">
        <v>67</v>
      </c>
      <c r="F13" s="73">
        <f>1!P11</f>
        <v>143</v>
      </c>
      <c r="G13" s="72" t="str">
        <f>1!Q11</f>
        <v>I.</v>
      </c>
      <c r="H13" s="74">
        <f>2!P11</f>
        <v>119</v>
      </c>
      <c r="I13" s="72" t="str">
        <f>2!Q11</f>
        <v>III.</v>
      </c>
      <c r="J13" s="74">
        <f>3!S11</f>
        <v>87</v>
      </c>
      <c r="K13" s="72" t="str">
        <f>3!T11</f>
        <v>III.</v>
      </c>
      <c r="L13" s="75">
        <f t="shared" si="1"/>
        <v>349</v>
      </c>
      <c r="M13" s="76">
        <f t="shared" si="0"/>
        <v>40</v>
      </c>
      <c r="N13" s="99"/>
      <c r="O13" s="95">
        <f>3!D11</f>
        <v>3</v>
      </c>
      <c r="P13" s="95">
        <f>1!D11+2!D11+3!G11</f>
        <v>9</v>
      </c>
      <c r="Q13" s="95">
        <f>1!E11+2!E11+3!H11+3!E11</f>
        <v>13</v>
      </c>
      <c r="R13" s="95">
        <f>1!F11+2!F11+3!F11+3!I11</f>
        <v>8</v>
      </c>
      <c r="T13" s="71" t="s">
        <v>138</v>
      </c>
      <c r="U13" s="71" t="s">
        <v>139</v>
      </c>
      <c r="V13" s="71" t="s">
        <v>140</v>
      </c>
      <c r="W13" s="122"/>
      <c r="X13" s="122" t="s">
        <v>371</v>
      </c>
      <c r="Y13" s="122" t="s">
        <v>70</v>
      </c>
      <c r="Z13" s="122" t="s">
        <v>67</v>
      </c>
    </row>
    <row r="14" spans="1:26" s="71" customFormat="1" ht="12.75">
      <c r="A14" s="72">
        <v>9</v>
      </c>
      <c r="B14" s="127" t="s">
        <v>437</v>
      </c>
      <c r="C14" s="128" t="s">
        <v>153</v>
      </c>
      <c r="D14" s="129" t="s">
        <v>154</v>
      </c>
      <c r="E14" s="130" t="s">
        <v>67</v>
      </c>
      <c r="F14" s="73">
        <f>1!P12</f>
        <v>142</v>
      </c>
      <c r="G14" s="72" t="str">
        <f>1!Q12</f>
        <v>I.</v>
      </c>
      <c r="H14" s="74">
        <f>2!P12</f>
        <v>133</v>
      </c>
      <c r="I14" s="72" t="str">
        <f>2!Q12</f>
        <v>I.</v>
      </c>
      <c r="J14" s="74">
        <f>3!S12</f>
        <v>112</v>
      </c>
      <c r="K14" s="72" t="str">
        <f>3!T12</f>
        <v>I.</v>
      </c>
      <c r="L14" s="75">
        <f t="shared" si="1"/>
        <v>387</v>
      </c>
      <c r="M14" s="76">
        <f t="shared" si="0"/>
        <v>16</v>
      </c>
      <c r="N14" s="99"/>
      <c r="O14" s="95">
        <f>3!D12</f>
        <v>4</v>
      </c>
      <c r="P14" s="95">
        <f>1!D12+2!D12+3!G12</f>
        <v>12</v>
      </c>
      <c r="Q14" s="95">
        <f>1!E12+2!E12+3!H12+3!E12</f>
        <v>16</v>
      </c>
      <c r="R14" s="95">
        <f>1!F12+2!F12+3!F12+3!I12</f>
        <v>7</v>
      </c>
      <c r="T14" s="122" t="s">
        <v>141</v>
      </c>
      <c r="U14" s="122" t="s">
        <v>142</v>
      </c>
      <c r="V14" s="122" t="s">
        <v>143</v>
      </c>
      <c r="W14" s="122"/>
      <c r="X14" s="122" t="s">
        <v>232</v>
      </c>
      <c r="Y14" s="122" t="s">
        <v>47</v>
      </c>
      <c r="Z14" s="122" t="s">
        <v>117</v>
      </c>
    </row>
    <row r="15" spans="1:26" s="71" customFormat="1" ht="12.75">
      <c r="A15" s="72">
        <v>10</v>
      </c>
      <c r="B15" s="127" t="s">
        <v>18</v>
      </c>
      <c r="C15" s="128" t="s">
        <v>161</v>
      </c>
      <c r="D15" s="129" t="s">
        <v>51</v>
      </c>
      <c r="E15" s="130" t="s">
        <v>67</v>
      </c>
      <c r="F15" s="73">
        <f>1!P13</f>
        <v>140</v>
      </c>
      <c r="G15" s="72" t="str">
        <f>1!Q13</f>
        <v>I.</v>
      </c>
      <c r="H15" s="74">
        <f>2!P13</f>
        <v>123</v>
      </c>
      <c r="I15" s="72" t="str">
        <f>2!Q13</f>
        <v>III.</v>
      </c>
      <c r="J15" s="74">
        <f>3!S13</f>
        <v>64</v>
      </c>
      <c r="K15" s="72" t="str">
        <f>3!T13</f>
        <v>ne</v>
      </c>
      <c r="L15" s="75">
        <f t="shared" si="1"/>
        <v>327</v>
      </c>
      <c r="M15" s="76">
        <f t="shared" si="0"/>
        <v>61</v>
      </c>
      <c r="N15" s="99"/>
      <c r="O15" s="95">
        <f>3!D13</f>
        <v>1</v>
      </c>
      <c r="P15" s="95">
        <f>1!D13+2!D13+3!G13</f>
        <v>8</v>
      </c>
      <c r="Q15" s="95">
        <f>1!E13+2!E13+3!H13+3!E13</f>
        <v>17</v>
      </c>
      <c r="R15" s="95">
        <f>1!F13+2!F13+3!F13+3!I13</f>
        <v>6</v>
      </c>
      <c r="T15" s="122" t="s">
        <v>86</v>
      </c>
      <c r="U15" s="122" t="s">
        <v>51</v>
      </c>
      <c r="V15" s="122" t="s">
        <v>85</v>
      </c>
      <c r="X15" s="71" t="s">
        <v>233</v>
      </c>
      <c r="Y15" s="71" t="s">
        <v>234</v>
      </c>
      <c r="Z15" s="71" t="s">
        <v>235</v>
      </c>
    </row>
    <row r="16" spans="1:26" s="71" customFormat="1" ht="12.75">
      <c r="A16" s="72">
        <v>11</v>
      </c>
      <c r="B16" s="127" t="s">
        <v>18</v>
      </c>
      <c r="C16" s="128" t="s">
        <v>378</v>
      </c>
      <c r="D16" s="129" t="s">
        <v>262</v>
      </c>
      <c r="E16" s="130" t="s">
        <v>117</v>
      </c>
      <c r="F16" s="73">
        <f>1!P14</f>
        <v>142</v>
      </c>
      <c r="G16" s="72" t="str">
        <f>1!Q14</f>
        <v>I.</v>
      </c>
      <c r="H16" s="74">
        <f>2!P14</f>
        <v>121</v>
      </c>
      <c r="I16" s="72" t="str">
        <f>2!Q14</f>
        <v>III.</v>
      </c>
      <c r="J16" s="74">
        <f>3!S14</f>
        <v>95</v>
      </c>
      <c r="K16" s="72" t="str">
        <f>3!T14</f>
        <v>II.</v>
      </c>
      <c r="L16" s="75">
        <f t="shared" si="1"/>
        <v>358</v>
      </c>
      <c r="M16" s="76">
        <f t="shared" si="0"/>
        <v>36</v>
      </c>
      <c r="N16" s="99"/>
      <c r="O16" s="95">
        <f>3!D14</f>
        <v>4</v>
      </c>
      <c r="P16" s="95">
        <f>1!D14+2!D14+3!G14</f>
        <v>11</v>
      </c>
      <c r="Q16" s="95">
        <f>1!E14+2!E14+3!H14+3!E14</f>
        <v>12</v>
      </c>
      <c r="R16" s="95">
        <f>1!F14+2!F14+3!F14+3!I14</f>
        <v>5</v>
      </c>
      <c r="T16" s="71" t="s">
        <v>144</v>
      </c>
      <c r="U16" s="71" t="s">
        <v>89</v>
      </c>
      <c r="V16" s="71" t="s">
        <v>145</v>
      </c>
      <c r="W16" s="122"/>
      <c r="X16" s="122" t="s">
        <v>233</v>
      </c>
      <c r="Y16" s="122" t="s">
        <v>236</v>
      </c>
      <c r="Z16" s="122" t="s">
        <v>67</v>
      </c>
    </row>
    <row r="17" spans="1:26" s="71" customFormat="1" ht="12.75">
      <c r="A17" s="72">
        <v>12</v>
      </c>
      <c r="B17" s="127" t="s">
        <v>18</v>
      </c>
      <c r="C17" s="128" t="s">
        <v>111</v>
      </c>
      <c r="D17" s="129" t="s">
        <v>112</v>
      </c>
      <c r="E17" s="130" t="s">
        <v>108</v>
      </c>
      <c r="F17" s="73">
        <f>1!P15</f>
        <v>142</v>
      </c>
      <c r="G17" s="72" t="str">
        <f>1!Q15</f>
        <v>I.</v>
      </c>
      <c r="H17" s="74">
        <f>2!P15</f>
        <v>124</v>
      </c>
      <c r="I17" s="72" t="str">
        <f>2!Q15</f>
        <v>III.</v>
      </c>
      <c r="J17" s="74">
        <f>3!S15</f>
        <v>83</v>
      </c>
      <c r="K17" s="72" t="str">
        <f>3!T15</f>
        <v>III.</v>
      </c>
      <c r="L17" s="75">
        <f t="shared" si="1"/>
        <v>349</v>
      </c>
      <c r="M17" s="76">
        <f t="shared" si="0"/>
        <v>40</v>
      </c>
      <c r="N17" s="99"/>
      <c r="O17" s="95">
        <f>3!D15</f>
        <v>1</v>
      </c>
      <c r="P17" s="95">
        <f>1!D15+2!D15+3!G15</f>
        <v>9</v>
      </c>
      <c r="Q17" s="95">
        <f>1!E15+2!E15+3!H15+3!E15</f>
        <v>12</v>
      </c>
      <c r="R17" s="95">
        <f>1!F15+2!F15+3!F15+3!I15</f>
        <v>11</v>
      </c>
      <c r="T17" s="71" t="s">
        <v>146</v>
      </c>
      <c r="U17" s="71" t="s">
        <v>66</v>
      </c>
      <c r="V17" s="71" t="s">
        <v>134</v>
      </c>
      <c r="X17" s="122" t="s">
        <v>237</v>
      </c>
      <c r="Y17" s="122" t="s">
        <v>70</v>
      </c>
      <c r="Z17" s="122" t="s">
        <v>32</v>
      </c>
    </row>
    <row r="18" spans="1:26" s="71" customFormat="1" ht="12.75">
      <c r="A18" s="72">
        <v>13</v>
      </c>
      <c r="B18" s="127" t="s">
        <v>437</v>
      </c>
      <c r="C18" s="128" t="s">
        <v>111</v>
      </c>
      <c r="D18" s="129" t="s">
        <v>112</v>
      </c>
      <c r="E18" s="130" t="s">
        <v>108</v>
      </c>
      <c r="F18" s="73">
        <f>1!P16</f>
        <v>146</v>
      </c>
      <c r="G18" s="72" t="str">
        <f>1!Q16</f>
        <v>M</v>
      </c>
      <c r="H18" s="74">
        <f>2!P16</f>
        <v>137</v>
      </c>
      <c r="I18" s="72" t="str">
        <f>2!Q16</f>
        <v>M</v>
      </c>
      <c r="J18" s="74">
        <f>3!S16</f>
        <v>109</v>
      </c>
      <c r="K18" s="72" t="str">
        <f>3!T16</f>
        <v>II.</v>
      </c>
      <c r="L18" s="75">
        <f t="shared" si="1"/>
        <v>392</v>
      </c>
      <c r="M18" s="76">
        <f t="shared" si="0"/>
        <v>10</v>
      </c>
      <c r="N18" s="99"/>
      <c r="O18" s="95">
        <f>3!D16</f>
        <v>5</v>
      </c>
      <c r="P18" s="95">
        <f>1!D16+2!D16+3!G16</f>
        <v>17</v>
      </c>
      <c r="Q18" s="95">
        <f>1!E16+2!E16+3!H16+3!E16</f>
        <v>11</v>
      </c>
      <c r="R18" s="95">
        <f>1!F16+2!F16+3!F16+3!I16</f>
        <v>6</v>
      </c>
      <c r="T18" s="122" t="s">
        <v>148</v>
      </c>
      <c r="U18" s="122" t="s">
        <v>149</v>
      </c>
      <c r="V18" s="122" t="s">
        <v>150</v>
      </c>
      <c r="W18" s="122"/>
      <c r="X18" s="122" t="s">
        <v>237</v>
      </c>
      <c r="Y18" s="122" t="s">
        <v>142</v>
      </c>
      <c r="Z18" s="71" t="s">
        <v>32</v>
      </c>
    </row>
    <row r="19" spans="1:26" s="71" customFormat="1" ht="12.75">
      <c r="A19" s="72">
        <v>14</v>
      </c>
      <c r="B19" s="127" t="s">
        <v>18</v>
      </c>
      <c r="C19" s="128" t="s">
        <v>118</v>
      </c>
      <c r="D19" s="129" t="s">
        <v>66</v>
      </c>
      <c r="E19" s="130" t="s">
        <v>119</v>
      </c>
      <c r="F19" s="73">
        <f>1!P17</f>
        <v>146</v>
      </c>
      <c r="G19" s="72" t="str">
        <f>1!Q17</f>
        <v>M</v>
      </c>
      <c r="H19" s="74">
        <f>2!P17</f>
        <v>140</v>
      </c>
      <c r="I19" s="72" t="str">
        <f>2!Q17</f>
        <v>M</v>
      </c>
      <c r="J19" s="74">
        <f>3!S17</f>
        <v>111</v>
      </c>
      <c r="K19" s="72" t="str">
        <f>3!T17</f>
        <v>I.</v>
      </c>
      <c r="L19" s="75">
        <f t="shared" si="1"/>
        <v>397</v>
      </c>
      <c r="M19" s="76">
        <f t="shared" si="0"/>
        <v>4</v>
      </c>
      <c r="N19" s="99"/>
      <c r="O19" s="95">
        <f>3!D17</f>
        <v>4</v>
      </c>
      <c r="P19" s="95">
        <f>1!D17+2!D17+3!G17</f>
        <v>17</v>
      </c>
      <c r="Q19" s="95">
        <f>1!E17+2!E17+3!H17+3!E17</f>
        <v>15</v>
      </c>
      <c r="R19" s="95">
        <f>1!F17+2!F17+3!F17+3!I17</f>
        <v>4</v>
      </c>
      <c r="T19" s="122" t="s">
        <v>151</v>
      </c>
      <c r="U19" s="122" t="s">
        <v>70</v>
      </c>
      <c r="V19" s="122" t="s">
        <v>152</v>
      </c>
      <c r="X19" s="71" t="s">
        <v>238</v>
      </c>
      <c r="Y19" s="71" t="s">
        <v>239</v>
      </c>
      <c r="Z19" s="71" t="s">
        <v>25</v>
      </c>
    </row>
    <row r="20" spans="1:26" s="71" customFormat="1" ht="12.75">
      <c r="A20" s="72">
        <v>15</v>
      </c>
      <c r="B20" s="127" t="s">
        <v>437</v>
      </c>
      <c r="C20" s="128" t="s">
        <v>118</v>
      </c>
      <c r="D20" s="129" t="s">
        <v>66</v>
      </c>
      <c r="E20" s="130" t="s">
        <v>119</v>
      </c>
      <c r="F20" s="73">
        <f>1!P18</f>
        <v>149</v>
      </c>
      <c r="G20" s="72" t="str">
        <f>1!Q18</f>
        <v>M</v>
      </c>
      <c r="H20" s="74">
        <f>2!P18</f>
        <v>129</v>
      </c>
      <c r="I20" s="72" t="str">
        <f>2!Q18</f>
        <v>II.</v>
      </c>
      <c r="J20" s="74">
        <f>3!S18</f>
        <v>111</v>
      </c>
      <c r="K20" s="72" t="str">
        <f>3!T18</f>
        <v>I.</v>
      </c>
      <c r="L20" s="75">
        <f t="shared" si="1"/>
        <v>389</v>
      </c>
      <c r="M20" s="76">
        <f t="shared" si="0"/>
        <v>13</v>
      </c>
      <c r="N20" s="99"/>
      <c r="O20" s="95">
        <f>3!D18</f>
        <v>4</v>
      </c>
      <c r="P20" s="95">
        <f>1!D18+2!D18+3!G18</f>
        <v>17</v>
      </c>
      <c r="Q20" s="95">
        <f>1!E18+2!E18+3!H18+3!E18</f>
        <v>10</v>
      </c>
      <c r="R20" s="95">
        <f>1!F18+2!F18+3!F18+3!I18</f>
        <v>6</v>
      </c>
      <c r="T20" s="71" t="s">
        <v>109</v>
      </c>
      <c r="U20" s="71" t="s">
        <v>94</v>
      </c>
      <c r="V20" s="71" t="s">
        <v>43</v>
      </c>
      <c r="X20" s="122" t="s">
        <v>30</v>
      </c>
      <c r="Y20" s="122" t="s">
        <v>31</v>
      </c>
      <c r="Z20" s="122" t="s">
        <v>32</v>
      </c>
    </row>
    <row r="21" spans="1:26" s="71" customFormat="1" ht="12.75">
      <c r="A21" s="72">
        <v>16</v>
      </c>
      <c r="B21" s="127" t="s">
        <v>18</v>
      </c>
      <c r="C21" s="128" t="s">
        <v>125</v>
      </c>
      <c r="D21" s="129" t="s">
        <v>409</v>
      </c>
      <c r="E21" s="130" t="s">
        <v>25</v>
      </c>
      <c r="F21" s="73">
        <f>1!P19</f>
        <v>129</v>
      </c>
      <c r="G21" s="72" t="str">
        <f>1!Q19</f>
        <v>III.</v>
      </c>
      <c r="H21" s="74">
        <f>2!P19</f>
        <v>124</v>
      </c>
      <c r="I21" s="72" t="str">
        <f>2!Q19</f>
        <v>III.</v>
      </c>
      <c r="J21" s="74">
        <f>3!S19</f>
        <v>75</v>
      </c>
      <c r="K21" s="72" t="str">
        <f>3!T19</f>
        <v>ne</v>
      </c>
      <c r="L21" s="75">
        <f t="shared" si="1"/>
        <v>328</v>
      </c>
      <c r="M21" s="76">
        <f t="shared" si="0"/>
        <v>60</v>
      </c>
      <c r="N21" s="99"/>
      <c r="O21" s="95">
        <f>3!D19</f>
        <v>0</v>
      </c>
      <c r="P21" s="95">
        <f>1!D19+2!D19+3!G19</f>
        <v>5</v>
      </c>
      <c r="Q21" s="95">
        <f>1!E19+2!E19+3!H19+3!E19</f>
        <v>13</v>
      </c>
      <c r="R21" s="95">
        <f>1!F19+2!F19+3!F19+3!I19</f>
        <v>12</v>
      </c>
      <c r="T21" s="122" t="s">
        <v>109</v>
      </c>
      <c r="U21" s="122" t="s">
        <v>94</v>
      </c>
      <c r="V21" s="122" t="s">
        <v>342</v>
      </c>
      <c r="W21" s="122"/>
      <c r="X21" s="122" t="s">
        <v>48</v>
      </c>
      <c r="Y21" s="122" t="s">
        <v>49</v>
      </c>
      <c r="Z21" s="122" t="s">
        <v>85</v>
      </c>
    </row>
    <row r="22" spans="1:26" s="71" customFormat="1" ht="12.75">
      <c r="A22" s="72">
        <v>17</v>
      </c>
      <c r="B22" s="127" t="s">
        <v>18</v>
      </c>
      <c r="C22" s="128" t="s">
        <v>125</v>
      </c>
      <c r="D22" s="129" t="s">
        <v>54</v>
      </c>
      <c r="E22" s="130" t="s">
        <v>440</v>
      </c>
      <c r="F22" s="73">
        <f>1!P20</f>
        <v>129</v>
      </c>
      <c r="G22" s="72" t="str">
        <f>1!Q20</f>
        <v>III.</v>
      </c>
      <c r="H22" s="74">
        <f>2!P20</f>
        <v>94</v>
      </c>
      <c r="I22" s="72" t="str">
        <f>2!Q20</f>
        <v>ne</v>
      </c>
      <c r="J22" s="74">
        <f>3!S20</f>
        <v>65</v>
      </c>
      <c r="K22" s="72" t="str">
        <f>3!T20</f>
        <v>ne</v>
      </c>
      <c r="L22" s="75">
        <f t="shared" si="1"/>
        <v>288</v>
      </c>
      <c r="M22" s="76">
        <f t="shared" si="0"/>
        <v>84</v>
      </c>
      <c r="N22" s="99"/>
      <c r="O22" s="95">
        <f>3!D20</f>
        <v>0</v>
      </c>
      <c r="P22" s="95">
        <f>1!D20+2!D20+3!G20</f>
        <v>5</v>
      </c>
      <c r="Q22" s="95">
        <f>1!E20+2!E20+3!H20+3!E20</f>
        <v>9</v>
      </c>
      <c r="R22" s="95">
        <f>1!F20+2!F20+3!F20+3!I20</f>
        <v>10</v>
      </c>
      <c r="T22" s="71" t="s">
        <v>373</v>
      </c>
      <c r="U22" s="71" t="s">
        <v>186</v>
      </c>
      <c r="V22" s="71" t="s">
        <v>134</v>
      </c>
      <c r="W22" s="122"/>
      <c r="X22" s="122" t="s">
        <v>240</v>
      </c>
      <c r="Y22" s="122" t="s">
        <v>49</v>
      </c>
      <c r="Z22" s="122" t="s">
        <v>147</v>
      </c>
    </row>
    <row r="23" spans="1:26" s="71" customFormat="1" ht="12.75">
      <c r="A23" s="72">
        <v>18</v>
      </c>
      <c r="B23" s="127" t="s">
        <v>18</v>
      </c>
      <c r="C23" s="128" t="s">
        <v>68</v>
      </c>
      <c r="D23" s="129" t="s">
        <v>39</v>
      </c>
      <c r="E23" s="130" t="s">
        <v>67</v>
      </c>
      <c r="F23" s="73">
        <f>1!P21</f>
        <v>139</v>
      </c>
      <c r="G23" s="72" t="str">
        <f>1!Q21</f>
        <v>II.</v>
      </c>
      <c r="H23" s="74">
        <f>2!P21</f>
        <v>114</v>
      </c>
      <c r="I23" s="72" t="str">
        <f>2!Q21</f>
        <v>ne</v>
      </c>
      <c r="J23" s="74">
        <f>3!S21</f>
        <v>67</v>
      </c>
      <c r="K23" s="72" t="str">
        <f>3!T21</f>
        <v>ne</v>
      </c>
      <c r="L23" s="75">
        <f t="shared" si="1"/>
        <v>320</v>
      </c>
      <c r="M23" s="76">
        <f t="shared" si="0"/>
        <v>66</v>
      </c>
      <c r="N23" s="99"/>
      <c r="O23" s="95">
        <f>3!D21</f>
        <v>0</v>
      </c>
      <c r="P23" s="95">
        <f>1!D21+2!D21+3!G21</f>
        <v>8</v>
      </c>
      <c r="Q23" s="95">
        <f>1!E21+2!E21+3!H21+3!E21</f>
        <v>14</v>
      </c>
      <c r="R23" s="95">
        <f>1!F21+2!F21+3!F21+3!I21</f>
        <v>8</v>
      </c>
      <c r="T23" s="122" t="s">
        <v>373</v>
      </c>
      <c r="U23" s="122" t="s">
        <v>186</v>
      </c>
      <c r="V23" s="122" t="s">
        <v>147</v>
      </c>
      <c r="X23" s="122" t="s">
        <v>240</v>
      </c>
      <c r="Y23" s="122" t="s">
        <v>49</v>
      </c>
      <c r="Z23" s="122" t="s">
        <v>134</v>
      </c>
    </row>
    <row r="24" spans="1:26" s="71" customFormat="1" ht="12.75">
      <c r="A24" s="72">
        <v>19</v>
      </c>
      <c r="B24" s="127" t="s">
        <v>18</v>
      </c>
      <c r="C24" s="128" t="s">
        <v>68</v>
      </c>
      <c r="D24" s="129" t="s">
        <v>29</v>
      </c>
      <c r="E24" s="130" t="s">
        <v>121</v>
      </c>
      <c r="F24" s="73">
        <f>1!P22</f>
        <v>142</v>
      </c>
      <c r="G24" s="72" t="str">
        <f>1!Q22</f>
        <v>I.</v>
      </c>
      <c r="H24" s="74">
        <f>2!P22</f>
        <v>131</v>
      </c>
      <c r="I24" s="72" t="str">
        <f>2!Q22</f>
        <v>I.</v>
      </c>
      <c r="J24" s="74">
        <f>3!S22</f>
        <v>86</v>
      </c>
      <c r="K24" s="72" t="str">
        <f>3!T22</f>
        <v>III.</v>
      </c>
      <c r="L24" s="75">
        <f t="shared" si="1"/>
        <v>359</v>
      </c>
      <c r="M24" s="76">
        <f t="shared" si="0"/>
        <v>34</v>
      </c>
      <c r="N24" s="99"/>
      <c r="O24" s="95">
        <f>3!D22</f>
        <v>2</v>
      </c>
      <c r="P24" s="95">
        <f>1!D22+2!D22+3!G22</f>
        <v>13</v>
      </c>
      <c r="Q24" s="95">
        <f>1!E22+2!E22+3!H22+3!E22</f>
        <v>13</v>
      </c>
      <c r="R24" s="95">
        <f>1!F22+2!F22+3!F22+3!I22</f>
        <v>7</v>
      </c>
      <c r="T24" s="71" t="s">
        <v>406</v>
      </c>
      <c r="U24" s="71" t="s">
        <v>407</v>
      </c>
      <c r="V24" s="71" t="s">
        <v>140</v>
      </c>
      <c r="W24" s="122"/>
      <c r="X24" s="122" t="s">
        <v>241</v>
      </c>
      <c r="Y24" s="122" t="s">
        <v>242</v>
      </c>
      <c r="Z24" s="122" t="s">
        <v>134</v>
      </c>
    </row>
    <row r="25" spans="1:26" s="71" customFormat="1" ht="12.75">
      <c r="A25" s="72">
        <v>20</v>
      </c>
      <c r="B25" s="127" t="s">
        <v>18</v>
      </c>
      <c r="C25" s="128" t="s">
        <v>180</v>
      </c>
      <c r="D25" s="129" t="s">
        <v>59</v>
      </c>
      <c r="E25" s="130" t="s">
        <v>32</v>
      </c>
      <c r="F25" s="73">
        <f>1!P23</f>
        <v>141</v>
      </c>
      <c r="G25" s="72" t="str">
        <f>1!Q23</f>
        <v>I.</v>
      </c>
      <c r="H25" s="74">
        <f>2!P23</f>
        <v>140</v>
      </c>
      <c r="I25" s="72" t="str">
        <f>2!Q23</f>
        <v>M</v>
      </c>
      <c r="J25" s="74">
        <f>3!S23</f>
        <v>104</v>
      </c>
      <c r="K25" s="72" t="str">
        <f>3!T23</f>
        <v>II.</v>
      </c>
      <c r="L25" s="75">
        <f t="shared" si="1"/>
        <v>385</v>
      </c>
      <c r="M25" s="76">
        <f t="shared" si="0"/>
        <v>18</v>
      </c>
      <c r="N25" s="99"/>
      <c r="O25" s="95">
        <f>3!D23</f>
        <v>4</v>
      </c>
      <c r="P25" s="95">
        <f>1!D23+2!D23+3!G23</f>
        <v>15</v>
      </c>
      <c r="Q25" s="95">
        <f>1!E23+2!E23+3!H23+3!E23</f>
        <v>15</v>
      </c>
      <c r="R25" s="95">
        <f>1!F23+2!F23+3!F23+3!I23</f>
        <v>5</v>
      </c>
      <c r="T25" s="71" t="s">
        <v>153</v>
      </c>
      <c r="U25" s="71" t="s">
        <v>154</v>
      </c>
      <c r="V25" s="71" t="s">
        <v>67</v>
      </c>
      <c r="W25" s="122"/>
      <c r="X25" s="122" t="s">
        <v>38</v>
      </c>
      <c r="Y25" s="122" t="s">
        <v>39</v>
      </c>
      <c r="Z25" s="122" t="s">
        <v>40</v>
      </c>
    </row>
    <row r="26" spans="1:26" s="71" customFormat="1" ht="12.75">
      <c r="A26" s="72">
        <v>21</v>
      </c>
      <c r="B26" s="127" t="s">
        <v>18</v>
      </c>
      <c r="C26" s="128" t="s">
        <v>103</v>
      </c>
      <c r="D26" s="129" t="s">
        <v>104</v>
      </c>
      <c r="E26" s="130" t="s">
        <v>43</v>
      </c>
      <c r="F26" s="73">
        <f>1!P24</f>
        <v>138</v>
      </c>
      <c r="G26" s="72" t="str">
        <f>1!Q24</f>
        <v>II.</v>
      </c>
      <c r="H26" s="74">
        <f>2!P24</f>
        <v>116</v>
      </c>
      <c r="I26" s="72" t="str">
        <f>2!Q24</f>
        <v>III.</v>
      </c>
      <c r="J26" s="74">
        <f>3!S24</f>
        <v>47</v>
      </c>
      <c r="K26" s="72" t="str">
        <f>3!T24</f>
        <v>ne</v>
      </c>
      <c r="L26" s="75">
        <f t="shared" si="1"/>
        <v>301</v>
      </c>
      <c r="M26" s="76">
        <f t="shared" si="0"/>
        <v>76</v>
      </c>
      <c r="N26" s="99"/>
      <c r="O26" s="95">
        <f>3!D24</f>
        <v>1</v>
      </c>
      <c r="P26" s="95">
        <f>1!D24+2!D24+3!G24</f>
        <v>6</v>
      </c>
      <c r="Q26" s="95">
        <f>1!E24+2!E24+3!H24+3!E24</f>
        <v>14</v>
      </c>
      <c r="R26" s="95">
        <f>1!F24+2!F24+3!F24+3!I24</f>
        <v>8</v>
      </c>
      <c r="T26" s="122" t="s">
        <v>155</v>
      </c>
      <c r="U26" s="122" t="s">
        <v>42</v>
      </c>
      <c r="V26" s="122" t="s">
        <v>156</v>
      </c>
      <c r="X26" s="122" t="s">
        <v>243</v>
      </c>
      <c r="Y26" s="122" t="s">
        <v>89</v>
      </c>
      <c r="Z26" s="122" t="s">
        <v>25</v>
      </c>
    </row>
    <row r="27" spans="1:26" s="71" customFormat="1" ht="12.75">
      <c r="A27" s="72">
        <v>22</v>
      </c>
      <c r="B27" s="127" t="s">
        <v>437</v>
      </c>
      <c r="C27" s="128" t="s">
        <v>103</v>
      </c>
      <c r="D27" s="129" t="s">
        <v>104</v>
      </c>
      <c r="E27" s="130" t="s">
        <v>43</v>
      </c>
      <c r="F27" s="73">
        <f>1!P25</f>
        <v>144</v>
      </c>
      <c r="G27" s="72" t="str">
        <f>1!Q25</f>
        <v>I.</v>
      </c>
      <c r="H27" s="74">
        <f>2!P25</f>
        <v>129</v>
      </c>
      <c r="I27" s="72" t="str">
        <f>2!Q25</f>
        <v>II.</v>
      </c>
      <c r="J27" s="74">
        <f>3!S25</f>
        <v>64</v>
      </c>
      <c r="K27" s="72" t="str">
        <f>3!T25</f>
        <v>ne</v>
      </c>
      <c r="L27" s="75">
        <f t="shared" si="1"/>
        <v>337</v>
      </c>
      <c r="M27" s="76">
        <f t="shared" si="0"/>
        <v>51</v>
      </c>
      <c r="N27" s="99"/>
      <c r="O27" s="95">
        <f>3!D25</f>
        <v>2</v>
      </c>
      <c r="P27" s="95">
        <f>1!D25+2!D25+3!G25</f>
        <v>13</v>
      </c>
      <c r="Q27" s="95">
        <f>1!E25+2!E25+3!H25+3!E25</f>
        <v>10</v>
      </c>
      <c r="R27" s="95">
        <f>1!F25+2!F25+3!F25+3!I25</f>
        <v>10</v>
      </c>
      <c r="T27" s="71" t="s">
        <v>157</v>
      </c>
      <c r="U27" s="71" t="s">
        <v>132</v>
      </c>
      <c r="V27" s="71" t="s">
        <v>85</v>
      </c>
      <c r="W27" s="122"/>
      <c r="X27" s="122" t="s">
        <v>244</v>
      </c>
      <c r="Y27" s="122" t="s">
        <v>36</v>
      </c>
      <c r="Z27" s="122" t="s">
        <v>245</v>
      </c>
    </row>
    <row r="28" spans="1:26" s="71" customFormat="1" ht="12.75">
      <c r="A28" s="72">
        <v>23</v>
      </c>
      <c r="B28" s="127" t="s">
        <v>18</v>
      </c>
      <c r="C28" s="128" t="s">
        <v>416</v>
      </c>
      <c r="D28" s="129" t="s">
        <v>29</v>
      </c>
      <c r="E28" s="130" t="s">
        <v>333</v>
      </c>
      <c r="F28" s="73">
        <f>1!P26</f>
        <v>148</v>
      </c>
      <c r="G28" s="72" t="str">
        <f>1!Q26</f>
        <v>M</v>
      </c>
      <c r="H28" s="74">
        <f>2!P26</f>
        <v>128</v>
      </c>
      <c r="I28" s="72" t="str">
        <f>2!Q26</f>
        <v>II.</v>
      </c>
      <c r="J28" s="74">
        <f>3!S26</f>
        <v>107</v>
      </c>
      <c r="K28" s="72" t="str">
        <f>3!T26</f>
        <v>II.</v>
      </c>
      <c r="L28" s="75">
        <f t="shared" si="1"/>
        <v>383</v>
      </c>
      <c r="M28" s="76">
        <f t="shared" si="0"/>
        <v>21</v>
      </c>
      <c r="N28" s="99"/>
      <c r="O28" s="95">
        <f>3!D26</f>
        <v>3</v>
      </c>
      <c r="P28" s="95">
        <f>1!D26+2!D26+3!G26</f>
        <v>14</v>
      </c>
      <c r="Q28" s="95">
        <f>1!E26+2!E26+3!H26+3!E26</f>
        <v>15</v>
      </c>
      <c r="R28" s="95">
        <f>1!F26+2!F26+3!F26+3!I26</f>
        <v>7</v>
      </c>
      <c r="T28" s="71" t="s">
        <v>158</v>
      </c>
      <c r="U28" s="71" t="s">
        <v>159</v>
      </c>
      <c r="V28" s="71" t="s">
        <v>160</v>
      </c>
      <c r="X28" s="122" t="s">
        <v>343</v>
      </c>
      <c r="Y28" s="122" t="s">
        <v>36</v>
      </c>
      <c r="Z28" s="122" t="s">
        <v>37</v>
      </c>
    </row>
    <row r="29" spans="1:26" s="71" customFormat="1" ht="12.75">
      <c r="A29" s="72">
        <v>24</v>
      </c>
      <c r="B29" s="127" t="s">
        <v>18</v>
      </c>
      <c r="C29" s="128" t="s">
        <v>366</v>
      </c>
      <c r="D29" s="129" t="s">
        <v>100</v>
      </c>
      <c r="E29" s="130" t="s">
        <v>25</v>
      </c>
      <c r="F29" s="73">
        <f>1!P27</f>
        <v>126</v>
      </c>
      <c r="G29" s="72" t="str">
        <f>1!Q27</f>
        <v>III.</v>
      </c>
      <c r="H29" s="74">
        <f>2!P27</f>
        <v>102</v>
      </c>
      <c r="I29" s="72" t="str">
        <f>2!Q27</f>
        <v>ne</v>
      </c>
      <c r="J29" s="74">
        <f>3!S27</f>
        <v>65</v>
      </c>
      <c r="K29" s="72" t="str">
        <f>3!T27</f>
        <v>ne</v>
      </c>
      <c r="L29" s="75">
        <f t="shared" si="1"/>
        <v>293</v>
      </c>
      <c r="M29" s="76">
        <f t="shared" si="0"/>
        <v>83</v>
      </c>
      <c r="N29" s="99"/>
      <c r="O29" s="95">
        <f>3!D27</f>
        <v>0</v>
      </c>
      <c r="P29" s="95">
        <f>1!D27+2!D27+3!G27</f>
        <v>5</v>
      </c>
      <c r="Q29" s="95">
        <f>1!E27+2!E27+3!H27+3!E27</f>
        <v>15</v>
      </c>
      <c r="R29" s="95">
        <f>1!F27+2!F27+3!F27+3!I27</f>
        <v>7</v>
      </c>
      <c r="T29" s="71" t="s">
        <v>161</v>
      </c>
      <c r="U29" s="71" t="s">
        <v>51</v>
      </c>
      <c r="V29" s="71" t="s">
        <v>67</v>
      </c>
      <c r="W29" s="122"/>
      <c r="X29" s="122" t="s">
        <v>246</v>
      </c>
      <c r="Y29" s="122" t="s">
        <v>247</v>
      </c>
      <c r="Z29" s="122" t="s">
        <v>140</v>
      </c>
    </row>
    <row r="30" spans="1:26" s="71" customFormat="1" ht="12.75">
      <c r="A30" s="72">
        <v>25</v>
      </c>
      <c r="B30" s="127" t="s">
        <v>437</v>
      </c>
      <c r="C30" s="128" t="s">
        <v>366</v>
      </c>
      <c r="D30" s="129" t="s">
        <v>100</v>
      </c>
      <c r="E30" s="130" t="s">
        <v>25</v>
      </c>
      <c r="F30" s="73">
        <f>1!P28</f>
        <v>129</v>
      </c>
      <c r="G30" s="72" t="str">
        <f>1!Q28</f>
        <v>III.</v>
      </c>
      <c r="H30" s="74">
        <f>2!P28</f>
        <v>66</v>
      </c>
      <c r="I30" s="72" t="str">
        <f>2!Q28</f>
        <v>ne</v>
      </c>
      <c r="J30" s="74">
        <f>3!S28</f>
        <v>57</v>
      </c>
      <c r="K30" s="72" t="str">
        <f>3!T28</f>
        <v>ne</v>
      </c>
      <c r="L30" s="75">
        <f t="shared" si="1"/>
        <v>252</v>
      </c>
      <c r="M30" s="76">
        <f t="shared" si="0"/>
        <v>88</v>
      </c>
      <c r="N30" s="99"/>
      <c r="O30" s="95">
        <f>3!D28</f>
        <v>0</v>
      </c>
      <c r="P30" s="95">
        <f>1!D28+2!D28+3!G28</f>
        <v>7</v>
      </c>
      <c r="Q30" s="95">
        <f>1!E28+2!E28+3!H28+3!E28</f>
        <v>4</v>
      </c>
      <c r="R30" s="95">
        <f>1!F28+2!F28+3!F28+3!I28</f>
        <v>7</v>
      </c>
      <c r="T30" s="122" t="s">
        <v>162</v>
      </c>
      <c r="U30" s="122" t="s">
        <v>163</v>
      </c>
      <c r="V30" s="122" t="s">
        <v>164</v>
      </c>
      <c r="W30" s="122"/>
      <c r="X30" s="122" t="s">
        <v>248</v>
      </c>
      <c r="Y30" s="122" t="s">
        <v>249</v>
      </c>
      <c r="Z30" s="122" t="s">
        <v>156</v>
      </c>
    </row>
    <row r="31" spans="1:26" s="71" customFormat="1" ht="12.75">
      <c r="A31" s="72">
        <v>26</v>
      </c>
      <c r="B31" s="127" t="s">
        <v>18</v>
      </c>
      <c r="C31" s="128" t="s">
        <v>69</v>
      </c>
      <c r="D31" s="129" t="s">
        <v>70</v>
      </c>
      <c r="E31" s="130" t="s">
        <v>67</v>
      </c>
      <c r="F31" s="73">
        <f>1!P29</f>
        <v>138</v>
      </c>
      <c r="G31" s="72" t="str">
        <f>1!Q29</f>
        <v>II.</v>
      </c>
      <c r="H31" s="74">
        <f>2!P29</f>
        <v>95</v>
      </c>
      <c r="I31" s="72" t="str">
        <f>2!Q29</f>
        <v>ne</v>
      </c>
      <c r="J31" s="74">
        <f>3!S29</f>
        <v>61</v>
      </c>
      <c r="K31" s="72" t="str">
        <f>3!T29</f>
        <v>ne</v>
      </c>
      <c r="L31" s="75">
        <f t="shared" si="1"/>
        <v>294</v>
      </c>
      <c r="M31" s="76">
        <f t="shared" si="0"/>
        <v>82</v>
      </c>
      <c r="N31" s="99"/>
      <c r="O31" s="95">
        <f>3!D29</f>
        <v>1</v>
      </c>
      <c r="P31" s="95">
        <f>1!D29+2!D29+3!G29</f>
        <v>8</v>
      </c>
      <c r="Q31" s="95">
        <f>1!E29+2!E29+3!H29+3!E29</f>
        <v>10</v>
      </c>
      <c r="R31" s="95">
        <f>1!F29+2!F29+3!F29+3!I29</f>
        <v>6</v>
      </c>
      <c r="T31" s="122" t="s">
        <v>378</v>
      </c>
      <c r="U31" s="122" t="s">
        <v>262</v>
      </c>
      <c r="V31" s="122" t="s">
        <v>117</v>
      </c>
      <c r="W31" s="122"/>
      <c r="X31" s="122" t="s">
        <v>394</v>
      </c>
      <c r="Y31" s="122" t="s">
        <v>73</v>
      </c>
      <c r="Z31" s="122" t="s">
        <v>395</v>
      </c>
    </row>
    <row r="32" spans="1:26" s="71" customFormat="1" ht="12.75">
      <c r="A32" s="72">
        <v>27</v>
      </c>
      <c r="B32" s="127" t="s">
        <v>437</v>
      </c>
      <c r="C32" s="128" t="s">
        <v>69</v>
      </c>
      <c r="D32" s="129" t="s">
        <v>70</v>
      </c>
      <c r="E32" s="130" t="s">
        <v>67</v>
      </c>
      <c r="F32" s="73">
        <f>1!P30</f>
        <v>124</v>
      </c>
      <c r="G32" s="72" t="str">
        <f>1!Q30</f>
        <v>ne</v>
      </c>
      <c r="H32" s="74">
        <f>2!P30</f>
        <v>114</v>
      </c>
      <c r="I32" s="72" t="str">
        <f>2!Q30</f>
        <v>ne</v>
      </c>
      <c r="J32" s="74">
        <f>3!S30</f>
        <v>60</v>
      </c>
      <c r="K32" s="72" t="str">
        <f>3!T30</f>
        <v>ne</v>
      </c>
      <c r="L32" s="75">
        <f t="shared" si="1"/>
        <v>298</v>
      </c>
      <c r="M32" s="76">
        <f t="shared" si="0"/>
        <v>78</v>
      </c>
      <c r="N32" s="99"/>
      <c r="O32" s="95">
        <f>3!D30</f>
        <v>1</v>
      </c>
      <c r="P32" s="95">
        <f>1!D30+2!D30+3!G30</f>
        <v>5</v>
      </c>
      <c r="Q32" s="95">
        <f>1!E30+2!E30+3!H30+3!E30</f>
        <v>10</v>
      </c>
      <c r="R32" s="95">
        <f>1!F30+2!F30+3!F30+3!I30</f>
        <v>9</v>
      </c>
      <c r="T32" s="122" t="s">
        <v>111</v>
      </c>
      <c r="U32" s="122" t="s">
        <v>112</v>
      </c>
      <c r="V32" s="122" t="s">
        <v>108</v>
      </c>
      <c r="X32" s="122" t="s">
        <v>374</v>
      </c>
      <c r="Y32" s="122" t="s">
        <v>24</v>
      </c>
      <c r="Z32" s="122" t="s">
        <v>375</v>
      </c>
    </row>
    <row r="33" spans="1:26" s="71" customFormat="1" ht="12.75">
      <c r="A33" s="72">
        <v>28</v>
      </c>
      <c r="B33" s="127" t="s">
        <v>18</v>
      </c>
      <c r="C33" s="128" t="s">
        <v>442</v>
      </c>
      <c r="D33" s="129" t="s">
        <v>94</v>
      </c>
      <c r="E33" s="130" t="s">
        <v>32</v>
      </c>
      <c r="F33" s="73">
        <f>1!P31</f>
        <v>144</v>
      </c>
      <c r="G33" s="72" t="str">
        <f>1!Q31</f>
        <v>I.</v>
      </c>
      <c r="H33" s="74">
        <f>2!P31</f>
        <v>134</v>
      </c>
      <c r="I33" s="72" t="str">
        <f>2!Q31</f>
        <v>I.</v>
      </c>
      <c r="J33" s="74">
        <f>3!S31</f>
        <v>112</v>
      </c>
      <c r="K33" s="72" t="str">
        <f>3!T31</f>
        <v>I.</v>
      </c>
      <c r="L33" s="75">
        <f t="shared" si="1"/>
        <v>390</v>
      </c>
      <c r="M33" s="76">
        <f t="shared" si="0"/>
        <v>11</v>
      </c>
      <c r="N33" s="99"/>
      <c r="O33" s="95">
        <f>3!D31</f>
        <v>4</v>
      </c>
      <c r="P33" s="95">
        <f>1!D31+2!D31+3!G31</f>
        <v>14</v>
      </c>
      <c r="Q33" s="95">
        <f>1!E31+2!E31+3!H31+3!E31</f>
        <v>16</v>
      </c>
      <c r="R33" s="95">
        <f>1!F31+2!F31+3!F31+3!I31</f>
        <v>5</v>
      </c>
      <c r="T33" s="71" t="s">
        <v>165</v>
      </c>
      <c r="U33" s="71" t="s">
        <v>51</v>
      </c>
      <c r="V33" s="71" t="s">
        <v>156</v>
      </c>
      <c r="W33" s="122"/>
      <c r="X33" s="122" t="s">
        <v>408</v>
      </c>
      <c r="Y33" s="122" t="s">
        <v>112</v>
      </c>
      <c r="Z33" s="122" t="s">
        <v>393</v>
      </c>
    </row>
    <row r="34" spans="1:26" s="71" customFormat="1" ht="12.75">
      <c r="A34" s="72">
        <v>29</v>
      </c>
      <c r="B34" s="127" t="s">
        <v>437</v>
      </c>
      <c r="C34" s="128" t="s">
        <v>442</v>
      </c>
      <c r="D34" s="129" t="s">
        <v>94</v>
      </c>
      <c r="E34" s="130" t="s">
        <v>32</v>
      </c>
      <c r="F34" s="73">
        <f>1!P32</f>
        <v>144</v>
      </c>
      <c r="G34" s="72" t="str">
        <f>1!Q32</f>
        <v>I.</v>
      </c>
      <c r="H34" s="74">
        <f>2!P32</f>
        <v>137</v>
      </c>
      <c r="I34" s="72" t="str">
        <f>2!Q32</f>
        <v>M</v>
      </c>
      <c r="J34" s="74">
        <f>3!S32</f>
        <v>67</v>
      </c>
      <c r="K34" s="72" t="str">
        <f>3!T32</f>
        <v>ne</v>
      </c>
      <c r="L34" s="75">
        <f t="shared" si="1"/>
        <v>348</v>
      </c>
      <c r="M34" s="76">
        <f t="shared" si="0"/>
        <v>44</v>
      </c>
      <c r="N34" s="99"/>
      <c r="O34" s="95">
        <f>3!D32</f>
        <v>1</v>
      </c>
      <c r="P34" s="95">
        <f>1!D32+2!D32+3!G32</f>
        <v>15</v>
      </c>
      <c r="Q34" s="95">
        <f>1!E32+2!E32+3!H32+3!E32</f>
        <v>16</v>
      </c>
      <c r="R34" s="95">
        <f>1!F32+2!F32+3!F32+3!I32</f>
        <v>4</v>
      </c>
      <c r="T34" s="122" t="s">
        <v>165</v>
      </c>
      <c r="U34" s="122" t="s">
        <v>51</v>
      </c>
      <c r="V34" s="122" t="s">
        <v>166</v>
      </c>
      <c r="W34" s="122"/>
      <c r="X34" s="122" t="s">
        <v>250</v>
      </c>
      <c r="Y34" s="122" t="s">
        <v>114</v>
      </c>
      <c r="Z34" s="122" t="s">
        <v>108</v>
      </c>
    </row>
    <row r="35" spans="1:26" s="71" customFormat="1" ht="12.75">
      <c r="A35" s="72">
        <v>30</v>
      </c>
      <c r="B35" s="127" t="s">
        <v>18</v>
      </c>
      <c r="C35" s="128" t="s">
        <v>201</v>
      </c>
      <c r="D35" s="129" t="s">
        <v>89</v>
      </c>
      <c r="E35" s="130" t="s">
        <v>25</v>
      </c>
      <c r="F35" s="73">
        <f>1!P33</f>
        <v>145</v>
      </c>
      <c r="G35" s="72" t="str">
        <f>1!Q33</f>
        <v>I.</v>
      </c>
      <c r="H35" s="74">
        <f>2!P33</f>
        <v>137</v>
      </c>
      <c r="I35" s="72" t="str">
        <f>2!Q33</f>
        <v>M</v>
      </c>
      <c r="J35" s="74">
        <f>3!S33</f>
        <v>91</v>
      </c>
      <c r="K35" s="72" t="str">
        <f>3!T33</f>
        <v>III.</v>
      </c>
      <c r="L35" s="75">
        <f t="shared" si="1"/>
        <v>373</v>
      </c>
      <c r="M35" s="76">
        <f t="shared" si="0"/>
        <v>25</v>
      </c>
      <c r="N35" s="99"/>
      <c r="O35" s="95">
        <f>3!D33</f>
        <v>2</v>
      </c>
      <c r="P35" s="95">
        <f>1!D33+2!D33+3!G33</f>
        <v>15</v>
      </c>
      <c r="Q35" s="95">
        <f>1!E33+2!E33+3!H33+3!E33</f>
        <v>17</v>
      </c>
      <c r="R35" s="95">
        <f>1!F33+2!F33+3!F33+3!I33</f>
        <v>5</v>
      </c>
      <c r="T35" s="71" t="s">
        <v>167</v>
      </c>
      <c r="U35" s="71" t="s">
        <v>168</v>
      </c>
      <c r="V35" s="71" t="s">
        <v>169</v>
      </c>
      <c r="X35" s="122" t="s">
        <v>251</v>
      </c>
      <c r="Y35" s="122" t="s">
        <v>24</v>
      </c>
      <c r="Z35" s="122" t="s">
        <v>150</v>
      </c>
    </row>
    <row r="36" spans="1:26" s="71" customFormat="1" ht="12.75">
      <c r="A36" s="72">
        <v>31</v>
      </c>
      <c r="B36" s="127" t="s">
        <v>437</v>
      </c>
      <c r="C36" s="128" t="s">
        <v>201</v>
      </c>
      <c r="D36" s="129" t="s">
        <v>89</v>
      </c>
      <c r="E36" s="130" t="s">
        <v>25</v>
      </c>
      <c r="F36" s="73">
        <f>1!P34</f>
        <v>148</v>
      </c>
      <c r="G36" s="72" t="str">
        <f>1!Q34</f>
        <v>M</v>
      </c>
      <c r="H36" s="74">
        <f>2!P34</f>
        <v>133</v>
      </c>
      <c r="I36" s="72" t="str">
        <f>2!Q34</f>
        <v>I.</v>
      </c>
      <c r="J36" s="74">
        <f>3!S34</f>
        <v>112</v>
      </c>
      <c r="K36" s="72" t="str">
        <f>3!T34</f>
        <v>I.</v>
      </c>
      <c r="L36" s="75">
        <f t="shared" si="1"/>
        <v>393</v>
      </c>
      <c r="M36" s="76">
        <f t="shared" si="0"/>
        <v>8</v>
      </c>
      <c r="N36" s="99"/>
      <c r="O36" s="95">
        <f>3!D34</f>
        <v>4</v>
      </c>
      <c r="P36" s="95">
        <f>1!D34+2!D34+3!G34</f>
        <v>17</v>
      </c>
      <c r="Q36" s="95">
        <f>1!E34+2!E34+3!H34+3!E34</f>
        <v>12</v>
      </c>
      <c r="R36" s="95">
        <f>1!F34+2!F34+3!F34+3!I34</f>
        <v>6</v>
      </c>
      <c r="T36" s="71" t="s">
        <v>167</v>
      </c>
      <c r="U36" s="71" t="s">
        <v>47</v>
      </c>
      <c r="V36" s="71" t="s">
        <v>25</v>
      </c>
      <c r="W36" s="122"/>
      <c r="X36" s="122" t="s">
        <v>252</v>
      </c>
      <c r="Y36" s="122" t="s">
        <v>253</v>
      </c>
      <c r="Z36" s="122" t="s">
        <v>134</v>
      </c>
    </row>
    <row r="37" spans="1:26" s="71" customFormat="1" ht="12.75">
      <c r="A37" s="72">
        <v>32</v>
      </c>
      <c r="B37" s="127" t="s">
        <v>18</v>
      </c>
      <c r="C37" s="128" t="s">
        <v>28</v>
      </c>
      <c r="D37" s="129" t="s">
        <v>29</v>
      </c>
      <c r="E37" s="130" t="s">
        <v>25</v>
      </c>
      <c r="F37" s="73">
        <f>1!P35</f>
        <v>146</v>
      </c>
      <c r="G37" s="72" t="str">
        <f>1!Q35</f>
        <v>M</v>
      </c>
      <c r="H37" s="74">
        <f>2!P35</f>
        <v>134</v>
      </c>
      <c r="I37" s="72" t="str">
        <f>2!Q35</f>
        <v>I.</v>
      </c>
      <c r="J37" s="74">
        <f>3!S35</f>
        <v>109</v>
      </c>
      <c r="K37" s="72" t="str">
        <f>3!T35</f>
        <v>II.</v>
      </c>
      <c r="L37" s="75">
        <f t="shared" si="1"/>
        <v>389</v>
      </c>
      <c r="M37" s="76">
        <f t="shared" si="0"/>
        <v>13</v>
      </c>
      <c r="N37" s="99"/>
      <c r="O37" s="95">
        <f>3!D35</f>
        <v>4</v>
      </c>
      <c r="P37" s="95">
        <f>1!D35+2!D35+3!G35</f>
        <v>17</v>
      </c>
      <c r="Q37" s="95">
        <f>1!E35+2!E35+3!H35+3!E35</f>
        <v>12</v>
      </c>
      <c r="R37" s="95">
        <f>1!F35+2!F35+3!F35+3!I35</f>
        <v>4</v>
      </c>
      <c r="T37" s="71" t="s">
        <v>118</v>
      </c>
      <c r="U37" s="71" t="s">
        <v>66</v>
      </c>
      <c r="V37" s="71" t="s">
        <v>119</v>
      </c>
      <c r="X37" s="71" t="s">
        <v>254</v>
      </c>
      <c r="Y37" s="71" t="s">
        <v>183</v>
      </c>
      <c r="Z37" s="71" t="s">
        <v>147</v>
      </c>
    </row>
    <row r="38" spans="1:26" s="71" customFormat="1" ht="12.75">
      <c r="A38" s="72">
        <v>33</v>
      </c>
      <c r="B38" s="127" t="s">
        <v>437</v>
      </c>
      <c r="C38" s="128" t="s">
        <v>28</v>
      </c>
      <c r="D38" s="129" t="s">
        <v>29</v>
      </c>
      <c r="E38" s="130" t="s">
        <v>25</v>
      </c>
      <c r="F38" s="73">
        <f>1!P36</f>
        <v>146</v>
      </c>
      <c r="G38" s="72" t="str">
        <f>1!Q36</f>
        <v>M</v>
      </c>
      <c r="H38" s="74">
        <f>2!P36</f>
        <v>124</v>
      </c>
      <c r="I38" s="72" t="str">
        <f>2!Q36</f>
        <v>III.</v>
      </c>
      <c r="J38" s="74">
        <f>3!S36</f>
        <v>94</v>
      </c>
      <c r="K38" s="72" t="str">
        <f>3!T36</f>
        <v>III.</v>
      </c>
      <c r="L38" s="75">
        <f t="shared" si="1"/>
        <v>364</v>
      </c>
      <c r="M38" s="76">
        <f aca="true" t="shared" si="2" ref="M38:M69">RANK(L38,$L$6:$L$106)</f>
        <v>29</v>
      </c>
      <c r="N38" s="99"/>
      <c r="O38" s="95">
        <f>3!D36</f>
        <v>1</v>
      </c>
      <c r="P38" s="95">
        <f>1!D36+2!D36+3!G36</f>
        <v>13</v>
      </c>
      <c r="Q38" s="95">
        <f>1!E36+2!E36+3!H36+3!E36</f>
        <v>16</v>
      </c>
      <c r="R38" s="95">
        <f>1!F36+2!F36+3!F36+3!I36</f>
        <v>6</v>
      </c>
      <c r="T38" s="122" t="s">
        <v>101</v>
      </c>
      <c r="U38" s="122" t="s">
        <v>36</v>
      </c>
      <c r="V38" s="122" t="s">
        <v>25</v>
      </c>
      <c r="X38" s="122" t="s">
        <v>254</v>
      </c>
      <c r="Y38" s="122" t="s">
        <v>183</v>
      </c>
      <c r="Z38" s="122" t="s">
        <v>134</v>
      </c>
    </row>
    <row r="39" spans="1:26" s="71" customFormat="1" ht="12.75">
      <c r="A39" s="72">
        <v>34</v>
      </c>
      <c r="B39" s="127" t="s">
        <v>18</v>
      </c>
      <c r="C39" s="128" t="s">
        <v>205</v>
      </c>
      <c r="D39" s="129" t="s">
        <v>59</v>
      </c>
      <c r="E39" s="130" t="s">
        <v>25</v>
      </c>
      <c r="F39" s="73">
        <f>1!P37</f>
        <v>139</v>
      </c>
      <c r="G39" s="72" t="str">
        <f>1!Q37</f>
        <v>II.</v>
      </c>
      <c r="H39" s="74">
        <f>2!P37</f>
        <v>122</v>
      </c>
      <c r="I39" s="72" t="str">
        <f>2!Q37</f>
        <v>III.</v>
      </c>
      <c r="J39" s="74">
        <f>3!S37</f>
        <v>103</v>
      </c>
      <c r="K39" s="72" t="str">
        <f>3!T37</f>
        <v>II.</v>
      </c>
      <c r="L39" s="75">
        <f t="shared" si="1"/>
        <v>364</v>
      </c>
      <c r="M39" s="76">
        <f t="shared" si="2"/>
        <v>29</v>
      </c>
      <c r="N39" s="99"/>
      <c r="O39" s="95">
        <f>3!D37</f>
        <v>4</v>
      </c>
      <c r="P39" s="95">
        <f>1!D37+2!D37+3!G37</f>
        <v>9</v>
      </c>
      <c r="Q39" s="95">
        <f>1!E37+2!E37+3!H37+3!E37</f>
        <v>11</v>
      </c>
      <c r="R39" s="95">
        <f>1!F37+2!F37+3!F37+3!I37</f>
        <v>10</v>
      </c>
      <c r="T39" s="71" t="s">
        <v>170</v>
      </c>
      <c r="U39" s="71" t="s">
        <v>73</v>
      </c>
      <c r="V39" s="71" t="s">
        <v>25</v>
      </c>
      <c r="W39" s="122"/>
      <c r="X39" s="122" t="s">
        <v>254</v>
      </c>
      <c r="Y39" s="122" t="s">
        <v>29</v>
      </c>
      <c r="Z39" s="122" t="s">
        <v>377</v>
      </c>
    </row>
    <row r="40" spans="1:26" s="71" customFormat="1" ht="12.75">
      <c r="A40" s="72">
        <v>35</v>
      </c>
      <c r="B40" s="127" t="s">
        <v>18</v>
      </c>
      <c r="C40" s="128" t="s">
        <v>436</v>
      </c>
      <c r="D40" s="129" t="s">
        <v>51</v>
      </c>
      <c r="E40" s="130" t="s">
        <v>387</v>
      </c>
      <c r="F40" s="73">
        <f>1!P38</f>
        <v>136</v>
      </c>
      <c r="G40" s="72" t="str">
        <f>1!Q38</f>
        <v>II.</v>
      </c>
      <c r="H40" s="74">
        <f>2!P38</f>
        <v>126</v>
      </c>
      <c r="I40" s="72" t="str">
        <f>2!Q38</f>
        <v>II.</v>
      </c>
      <c r="J40" s="74">
        <f>3!S38</f>
        <v>68</v>
      </c>
      <c r="K40" s="72" t="str">
        <f>3!T38</f>
        <v>ne</v>
      </c>
      <c r="L40" s="75">
        <f t="shared" si="1"/>
        <v>330</v>
      </c>
      <c r="M40" s="76">
        <f t="shared" si="2"/>
        <v>59</v>
      </c>
      <c r="N40" s="99"/>
      <c r="O40" s="95">
        <f>3!D38</f>
        <v>0</v>
      </c>
      <c r="P40" s="95">
        <f>1!D38+2!D38+3!G38</f>
        <v>9</v>
      </c>
      <c r="Q40" s="95">
        <f>1!E38+2!E38+3!H38+3!E38</f>
        <v>10</v>
      </c>
      <c r="R40" s="95">
        <f>1!F38+2!F38+3!F38+3!I38</f>
        <v>12</v>
      </c>
      <c r="T40" s="122" t="s">
        <v>171</v>
      </c>
      <c r="U40" s="122" t="s">
        <v>59</v>
      </c>
      <c r="V40" s="122" t="s">
        <v>134</v>
      </c>
      <c r="W40" s="122"/>
      <c r="X40" s="122" t="s">
        <v>58</v>
      </c>
      <c r="Y40" s="122" t="s">
        <v>59</v>
      </c>
      <c r="Z40" s="122" t="s">
        <v>25</v>
      </c>
    </row>
    <row r="41" spans="1:26" s="71" customFormat="1" ht="12.75">
      <c r="A41" s="72">
        <v>36</v>
      </c>
      <c r="B41" s="127" t="s">
        <v>437</v>
      </c>
      <c r="C41" s="128" t="s">
        <v>436</v>
      </c>
      <c r="D41" s="129" t="s">
        <v>51</v>
      </c>
      <c r="E41" s="130" t="s">
        <v>387</v>
      </c>
      <c r="F41" s="73">
        <f>1!P39</f>
        <v>143</v>
      </c>
      <c r="G41" s="72" t="str">
        <f>1!Q39</f>
        <v>I.</v>
      </c>
      <c r="H41" s="74">
        <f>2!P39</f>
        <v>116</v>
      </c>
      <c r="I41" s="72" t="str">
        <f>2!Q39</f>
        <v>III.</v>
      </c>
      <c r="J41" s="74">
        <f>3!S39</f>
        <v>88</v>
      </c>
      <c r="K41" s="72" t="str">
        <f>3!T39</f>
        <v>III.</v>
      </c>
      <c r="L41" s="75">
        <f t="shared" si="1"/>
        <v>347</v>
      </c>
      <c r="M41" s="76">
        <f t="shared" si="2"/>
        <v>46</v>
      </c>
      <c r="N41" s="99"/>
      <c r="O41" s="95">
        <f>3!D39</f>
        <v>3</v>
      </c>
      <c r="P41" s="95">
        <f>1!D39+2!D39+3!G39</f>
        <v>8</v>
      </c>
      <c r="Q41" s="95">
        <f>1!E39+2!E39+3!H39+3!E39</f>
        <v>15</v>
      </c>
      <c r="R41" s="95">
        <f>1!F39+2!F39+3!F39+3!I39</f>
        <v>7</v>
      </c>
      <c r="T41" s="122" t="s">
        <v>382</v>
      </c>
      <c r="U41" s="122" t="s">
        <v>383</v>
      </c>
      <c r="V41" s="122" t="s">
        <v>217</v>
      </c>
      <c r="W41" s="122"/>
      <c r="X41" s="71" t="s">
        <v>75</v>
      </c>
      <c r="Y41" s="71" t="s">
        <v>76</v>
      </c>
      <c r="Z41" s="71" t="s">
        <v>77</v>
      </c>
    </row>
    <row r="42" spans="1:26" s="71" customFormat="1" ht="12.75">
      <c r="A42" s="72">
        <v>37</v>
      </c>
      <c r="B42" s="127" t="s">
        <v>18</v>
      </c>
      <c r="C42" s="128" t="s">
        <v>95</v>
      </c>
      <c r="D42" s="129" t="s">
        <v>39</v>
      </c>
      <c r="E42" s="130" t="s">
        <v>96</v>
      </c>
      <c r="F42" s="73">
        <f>1!P40</f>
        <v>139</v>
      </c>
      <c r="G42" s="72" t="str">
        <f>1!Q40</f>
        <v>II.</v>
      </c>
      <c r="H42" s="74">
        <f>2!P40</f>
        <v>134</v>
      </c>
      <c r="I42" s="72" t="str">
        <f>2!Q40</f>
        <v>I.</v>
      </c>
      <c r="J42" s="74">
        <f>3!S40</f>
        <v>104</v>
      </c>
      <c r="K42" s="72" t="str">
        <f>3!T40</f>
        <v>II.</v>
      </c>
      <c r="L42" s="75">
        <f t="shared" si="1"/>
        <v>377</v>
      </c>
      <c r="M42" s="76">
        <f t="shared" si="2"/>
        <v>22</v>
      </c>
      <c r="N42" s="99"/>
      <c r="O42" s="95">
        <f>3!D40</f>
        <v>4</v>
      </c>
      <c r="P42" s="95">
        <f>1!D40+2!D40+3!G40</f>
        <v>10</v>
      </c>
      <c r="Q42" s="95">
        <f>1!E40+2!E40+3!H40+3!E40</f>
        <v>17</v>
      </c>
      <c r="R42" s="95">
        <f>1!F40+2!F40+3!F40+3!I40</f>
        <v>5</v>
      </c>
      <c r="T42" s="122" t="s">
        <v>172</v>
      </c>
      <c r="U42" s="122" t="s">
        <v>173</v>
      </c>
      <c r="V42" s="122" t="s">
        <v>134</v>
      </c>
      <c r="X42" s="122" t="s">
        <v>255</v>
      </c>
      <c r="Y42" s="122" t="s">
        <v>154</v>
      </c>
      <c r="Z42" s="122" t="s">
        <v>134</v>
      </c>
    </row>
    <row r="43" spans="1:26" s="71" customFormat="1" ht="12.75">
      <c r="A43" s="72">
        <v>38</v>
      </c>
      <c r="B43" s="127" t="s">
        <v>437</v>
      </c>
      <c r="C43" s="128" t="s">
        <v>95</v>
      </c>
      <c r="D43" s="129" t="s">
        <v>39</v>
      </c>
      <c r="E43" s="130" t="s">
        <v>96</v>
      </c>
      <c r="F43" s="73">
        <f>1!P41</f>
        <v>139</v>
      </c>
      <c r="G43" s="72" t="str">
        <f>1!Q41</f>
        <v>II.</v>
      </c>
      <c r="H43" s="74">
        <f>2!P41</f>
        <v>133</v>
      </c>
      <c r="I43" s="72" t="str">
        <f>2!Q41</f>
        <v>I.</v>
      </c>
      <c r="J43" s="74">
        <f>3!S41</f>
        <v>87</v>
      </c>
      <c r="K43" s="72" t="str">
        <f>3!T41</f>
        <v>III.</v>
      </c>
      <c r="L43" s="75">
        <f t="shared" si="1"/>
        <v>359</v>
      </c>
      <c r="M43" s="76">
        <f t="shared" si="2"/>
        <v>34</v>
      </c>
      <c r="N43" s="99"/>
      <c r="O43" s="95">
        <f>3!D41</f>
        <v>3</v>
      </c>
      <c r="P43" s="95">
        <f>1!D41+2!D41+3!G41</f>
        <v>9</v>
      </c>
      <c r="Q43" s="95">
        <f>1!E41+2!E41+3!H41+3!E41</f>
        <v>16</v>
      </c>
      <c r="R43" s="95">
        <f>1!F41+2!F41+3!F41+3!I41</f>
        <v>10</v>
      </c>
      <c r="T43" s="71" t="s">
        <v>172</v>
      </c>
      <c r="U43" s="71" t="s">
        <v>51</v>
      </c>
      <c r="V43" s="71" t="s">
        <v>174</v>
      </c>
      <c r="W43" s="122"/>
      <c r="X43" s="122" t="s">
        <v>256</v>
      </c>
      <c r="Y43" s="122" t="s">
        <v>257</v>
      </c>
      <c r="Z43" s="122" t="s">
        <v>147</v>
      </c>
    </row>
    <row r="44" spans="1:26" s="71" customFormat="1" ht="12.75">
      <c r="A44" s="72">
        <v>39</v>
      </c>
      <c r="B44" s="127" t="s">
        <v>18</v>
      </c>
      <c r="C44" s="128" t="s">
        <v>93</v>
      </c>
      <c r="D44" s="129" t="s">
        <v>94</v>
      </c>
      <c r="E44" s="130" t="s">
        <v>92</v>
      </c>
      <c r="F44" s="73">
        <f>1!P42</f>
        <v>134</v>
      </c>
      <c r="G44" s="72" t="str">
        <f>1!Q42</f>
        <v>II.</v>
      </c>
      <c r="H44" s="74">
        <f>2!P42</f>
        <v>115</v>
      </c>
      <c r="I44" s="72" t="str">
        <f>2!Q42</f>
        <v>ne</v>
      </c>
      <c r="J44" s="74">
        <f>3!S42</f>
        <v>60</v>
      </c>
      <c r="K44" s="72" t="str">
        <f>3!T42</f>
        <v>ne</v>
      </c>
      <c r="L44" s="75">
        <f t="shared" si="1"/>
        <v>309</v>
      </c>
      <c r="M44" s="76">
        <f t="shared" si="2"/>
        <v>73</v>
      </c>
      <c r="N44" s="99"/>
      <c r="O44" s="95">
        <f>3!D42</f>
        <v>0</v>
      </c>
      <c r="P44" s="95">
        <f>1!D42+2!D42+3!G42</f>
        <v>8</v>
      </c>
      <c r="Q44" s="95">
        <f>1!E42+2!E42+3!H42+3!E42</f>
        <v>9</v>
      </c>
      <c r="R44" s="95">
        <f>1!F42+2!F42+3!F42+3!I42</f>
        <v>10</v>
      </c>
      <c r="T44" s="122" t="s">
        <v>175</v>
      </c>
      <c r="U44" s="122" t="s">
        <v>36</v>
      </c>
      <c r="V44" s="122" t="s">
        <v>25</v>
      </c>
      <c r="X44" s="122" t="s">
        <v>256</v>
      </c>
      <c r="Y44" s="122" t="s">
        <v>257</v>
      </c>
      <c r="Z44" s="122" t="s">
        <v>134</v>
      </c>
    </row>
    <row r="45" spans="1:26" s="71" customFormat="1" ht="12.75">
      <c r="A45" s="72">
        <v>40</v>
      </c>
      <c r="B45" s="127" t="s">
        <v>18</v>
      </c>
      <c r="C45" s="128" t="s">
        <v>423</v>
      </c>
      <c r="D45" s="129" t="s">
        <v>42</v>
      </c>
      <c r="E45" s="130" t="s">
        <v>276</v>
      </c>
      <c r="F45" s="73">
        <f>1!P43</f>
        <v>139</v>
      </c>
      <c r="G45" s="72" t="str">
        <f>1!Q43</f>
        <v>II.</v>
      </c>
      <c r="H45" s="74">
        <f>2!P43</f>
        <v>105</v>
      </c>
      <c r="I45" s="72" t="str">
        <f>2!Q43</f>
        <v>ne</v>
      </c>
      <c r="J45" s="74">
        <f>3!S43</f>
        <v>80</v>
      </c>
      <c r="K45" s="72" t="str">
        <f>3!T43</f>
        <v>III.</v>
      </c>
      <c r="L45" s="75">
        <f aca="true" t="shared" si="3" ref="L45:L52">SUM(F45:J45)</f>
        <v>324</v>
      </c>
      <c r="M45" s="76">
        <f t="shared" si="2"/>
        <v>63</v>
      </c>
      <c r="N45" s="99"/>
      <c r="O45" s="95">
        <f>3!D43</f>
        <v>0</v>
      </c>
      <c r="P45" s="95">
        <f>1!D43+2!D43+3!G43</f>
        <v>9</v>
      </c>
      <c r="Q45" s="95">
        <f>1!E43+2!E43+3!H43+3!E43</f>
        <v>10</v>
      </c>
      <c r="R45" s="95">
        <f>1!F43+2!F43+3!F43+3!I43</f>
        <v>7</v>
      </c>
      <c r="T45" s="71" t="s">
        <v>176</v>
      </c>
      <c r="U45" s="71" t="s">
        <v>177</v>
      </c>
      <c r="V45" s="71" t="s">
        <v>25</v>
      </c>
      <c r="W45" s="122"/>
      <c r="X45" s="122" t="s">
        <v>258</v>
      </c>
      <c r="Y45" s="122" t="s">
        <v>259</v>
      </c>
      <c r="Z45" s="122" t="s">
        <v>160</v>
      </c>
    </row>
    <row r="46" spans="1:26" s="71" customFormat="1" ht="12.75">
      <c r="A46" s="72">
        <v>41</v>
      </c>
      <c r="B46" s="127" t="s">
        <v>18</v>
      </c>
      <c r="C46" s="128" t="s">
        <v>447</v>
      </c>
      <c r="D46" s="129" t="s">
        <v>89</v>
      </c>
      <c r="E46" s="130" t="s">
        <v>32</v>
      </c>
      <c r="F46" s="73">
        <f>1!P44</f>
        <v>145</v>
      </c>
      <c r="G46" s="72" t="str">
        <f>1!Q44</f>
        <v>I.</v>
      </c>
      <c r="H46" s="74">
        <f>2!P44</f>
        <v>130</v>
      </c>
      <c r="I46" s="72" t="str">
        <f>2!Q44</f>
        <v>II.</v>
      </c>
      <c r="J46" s="74">
        <f>3!S44</f>
        <v>99</v>
      </c>
      <c r="K46" s="72" t="str">
        <f>3!T44</f>
        <v>II.</v>
      </c>
      <c r="L46" s="75">
        <f t="shared" si="3"/>
        <v>374</v>
      </c>
      <c r="M46" s="76">
        <f t="shared" si="2"/>
        <v>23</v>
      </c>
      <c r="N46" s="99"/>
      <c r="O46" s="95">
        <f>3!D44</f>
        <v>4</v>
      </c>
      <c r="P46" s="95">
        <f>1!D44+2!D44+3!G44</f>
        <v>13</v>
      </c>
      <c r="Q46" s="95">
        <f>1!E44+2!E44+3!H44+3!E44</f>
        <v>14</v>
      </c>
      <c r="R46" s="95">
        <f>1!F44+2!F44+3!F44+3!I44</f>
        <v>5</v>
      </c>
      <c r="T46" s="122" t="s">
        <v>125</v>
      </c>
      <c r="U46" s="122" t="s">
        <v>409</v>
      </c>
      <c r="V46" s="122" t="s">
        <v>106</v>
      </c>
      <c r="W46" s="122"/>
      <c r="X46" s="122" t="s">
        <v>113</v>
      </c>
      <c r="Y46" s="122" t="s">
        <v>114</v>
      </c>
      <c r="Z46" s="122" t="s">
        <v>25</v>
      </c>
    </row>
    <row r="47" spans="1:26" s="71" customFormat="1" ht="12.75">
      <c r="A47" s="72">
        <v>42</v>
      </c>
      <c r="B47" s="127" t="s">
        <v>18</v>
      </c>
      <c r="C47" s="128" t="s">
        <v>60</v>
      </c>
      <c r="D47" s="129" t="s">
        <v>42</v>
      </c>
      <c r="E47" s="130" t="s">
        <v>25</v>
      </c>
      <c r="F47" s="73">
        <f>1!P45</f>
        <v>137</v>
      </c>
      <c r="G47" s="72" t="str">
        <f>1!Q45</f>
        <v>II.</v>
      </c>
      <c r="H47" s="74">
        <f>2!P45</f>
        <v>96</v>
      </c>
      <c r="I47" s="72" t="str">
        <f>2!Q45</f>
        <v>ne</v>
      </c>
      <c r="J47" s="74">
        <f>3!S45</f>
        <v>67</v>
      </c>
      <c r="K47" s="72" t="str">
        <f>3!T45</f>
        <v>ne</v>
      </c>
      <c r="L47" s="75">
        <f t="shared" si="3"/>
        <v>300</v>
      </c>
      <c r="M47" s="76">
        <f t="shared" si="2"/>
        <v>77</v>
      </c>
      <c r="N47" s="99"/>
      <c r="O47" s="95">
        <f>3!D45</f>
        <v>0</v>
      </c>
      <c r="P47" s="95">
        <f>1!D45+2!D45+3!G45</f>
        <v>8</v>
      </c>
      <c r="Q47" s="95">
        <f>1!E45+2!E45+3!H45+3!E45</f>
        <v>12</v>
      </c>
      <c r="R47" s="95">
        <f>1!F45+2!F45+3!F45+3!I45</f>
        <v>4</v>
      </c>
      <c r="T47" s="71" t="s">
        <v>125</v>
      </c>
      <c r="U47" s="71" t="s">
        <v>56</v>
      </c>
      <c r="V47" s="71" t="s">
        <v>67</v>
      </c>
      <c r="W47" s="122"/>
      <c r="X47" s="122" t="s">
        <v>260</v>
      </c>
      <c r="Y47" s="122" t="s">
        <v>39</v>
      </c>
      <c r="Z47" s="122" t="s">
        <v>67</v>
      </c>
    </row>
    <row r="48" spans="1:26" s="71" customFormat="1" ht="12.75">
      <c r="A48" s="72">
        <v>43</v>
      </c>
      <c r="B48" s="127" t="s">
        <v>18</v>
      </c>
      <c r="C48" s="128" t="s">
        <v>444</v>
      </c>
      <c r="D48" s="129" t="s">
        <v>84</v>
      </c>
      <c r="E48" s="130" t="s">
        <v>377</v>
      </c>
      <c r="F48" s="73">
        <f>1!P46</f>
        <v>94</v>
      </c>
      <c r="G48" s="72" t="str">
        <f>1!Q46</f>
        <v>ne</v>
      </c>
      <c r="H48" s="74">
        <f>2!P46</f>
        <v>64</v>
      </c>
      <c r="I48" s="72" t="str">
        <f>2!Q46</f>
        <v>ne</v>
      </c>
      <c r="J48" s="74">
        <f>3!S46</f>
        <v>59</v>
      </c>
      <c r="K48" s="72" t="str">
        <f>3!T46</f>
        <v>ne</v>
      </c>
      <c r="L48" s="75">
        <f t="shared" si="3"/>
        <v>217</v>
      </c>
      <c r="M48" s="76">
        <f t="shared" si="2"/>
        <v>89</v>
      </c>
      <c r="N48" s="99"/>
      <c r="O48" s="95">
        <f>3!D46</f>
        <v>0</v>
      </c>
      <c r="P48" s="95">
        <f>1!D46+2!D46+3!G46</f>
        <v>3</v>
      </c>
      <c r="Q48" s="95">
        <f>1!E46+2!E46+3!H46+3!E46</f>
        <v>5</v>
      </c>
      <c r="R48" s="95">
        <f>1!F46+2!F46+3!F46+3!I46</f>
        <v>8</v>
      </c>
      <c r="T48" s="122" t="s">
        <v>125</v>
      </c>
      <c r="U48" s="122" t="s">
        <v>178</v>
      </c>
      <c r="V48" s="122" t="s">
        <v>166</v>
      </c>
      <c r="X48" s="122" t="s">
        <v>261</v>
      </c>
      <c r="Y48" s="122" t="s">
        <v>262</v>
      </c>
      <c r="Z48" s="122" t="s">
        <v>152</v>
      </c>
    </row>
    <row r="49" spans="1:26" s="71" customFormat="1" ht="12.75">
      <c r="A49" s="72">
        <v>44</v>
      </c>
      <c r="B49" s="127" t="s">
        <v>18</v>
      </c>
      <c r="C49" s="128" t="s">
        <v>122</v>
      </c>
      <c r="D49" s="129" t="s">
        <v>66</v>
      </c>
      <c r="E49" s="130" t="s">
        <v>32</v>
      </c>
      <c r="F49" s="73">
        <f>1!P47</f>
        <v>142</v>
      </c>
      <c r="G49" s="72" t="str">
        <f>1!Q47</f>
        <v>I.</v>
      </c>
      <c r="H49" s="74">
        <f>2!P47</f>
        <v>135</v>
      </c>
      <c r="I49" s="72" t="str">
        <f>2!Q47</f>
        <v>I.</v>
      </c>
      <c r="J49" s="74">
        <f>3!S47</f>
        <v>97</v>
      </c>
      <c r="K49" s="72" t="str">
        <f>3!T47</f>
        <v>II.</v>
      </c>
      <c r="L49" s="75">
        <f t="shared" si="3"/>
        <v>374</v>
      </c>
      <c r="M49" s="76">
        <f t="shared" si="2"/>
        <v>23</v>
      </c>
      <c r="N49" s="99"/>
      <c r="O49" s="95">
        <f>3!D47</f>
        <v>2</v>
      </c>
      <c r="P49" s="95">
        <f>1!D47+2!D47+3!G47</f>
        <v>12</v>
      </c>
      <c r="Q49" s="95">
        <f>1!E47+2!E47+3!H47+3!E47</f>
        <v>16</v>
      </c>
      <c r="R49" s="95">
        <f>1!F47+2!F47+3!F47+3!I47</f>
        <v>10</v>
      </c>
      <c r="T49" s="122" t="s">
        <v>125</v>
      </c>
      <c r="U49" s="122" t="s">
        <v>47</v>
      </c>
      <c r="V49" s="122" t="s">
        <v>126</v>
      </c>
      <c r="W49" s="122"/>
      <c r="X49" s="122" t="s">
        <v>263</v>
      </c>
      <c r="Y49" s="122" t="s">
        <v>264</v>
      </c>
      <c r="Z49" s="122" t="s">
        <v>265</v>
      </c>
    </row>
    <row r="50" spans="1:26" s="71" customFormat="1" ht="12.75">
      <c r="A50" s="72">
        <v>45</v>
      </c>
      <c r="B50" s="127" t="s">
        <v>18</v>
      </c>
      <c r="C50" s="128" t="s">
        <v>230</v>
      </c>
      <c r="D50" s="129" t="s">
        <v>231</v>
      </c>
      <c r="E50" s="130" t="s">
        <v>119</v>
      </c>
      <c r="F50" s="73">
        <f>1!P48</f>
        <v>137</v>
      </c>
      <c r="G50" s="72" t="str">
        <f>1!Q48</f>
        <v>II.</v>
      </c>
      <c r="H50" s="74">
        <f>2!P48</f>
        <v>129</v>
      </c>
      <c r="I50" s="72" t="str">
        <f>2!Q48</f>
        <v>II.</v>
      </c>
      <c r="J50" s="74">
        <f>3!S48</f>
        <v>81</v>
      </c>
      <c r="K50" s="72" t="str">
        <f>3!T48</f>
        <v>III.</v>
      </c>
      <c r="L50" s="75">
        <f t="shared" si="3"/>
        <v>347</v>
      </c>
      <c r="M50" s="76">
        <f t="shared" si="2"/>
        <v>46</v>
      </c>
      <c r="N50" s="99"/>
      <c r="O50" s="95">
        <f>3!D48</f>
        <v>2</v>
      </c>
      <c r="P50" s="95">
        <f>1!D48+2!D48+3!G48</f>
        <v>6</v>
      </c>
      <c r="Q50" s="95">
        <f>1!E48+2!E48+3!H48+3!E48</f>
        <v>19</v>
      </c>
      <c r="R50" s="95">
        <f>1!F48+2!F48+3!F48+3!I48</f>
        <v>9</v>
      </c>
      <c r="T50" s="122" t="s">
        <v>339</v>
      </c>
      <c r="U50" s="122" t="s">
        <v>335</v>
      </c>
      <c r="V50" s="122" t="s">
        <v>338</v>
      </c>
      <c r="W50" s="122"/>
      <c r="X50" s="122" t="s">
        <v>266</v>
      </c>
      <c r="Y50" s="122" t="s">
        <v>47</v>
      </c>
      <c r="Z50" s="122" t="s">
        <v>267</v>
      </c>
    </row>
    <row r="51" spans="1:26" s="71" customFormat="1" ht="12.75">
      <c r="A51" s="72">
        <v>46</v>
      </c>
      <c r="B51" s="127" t="s">
        <v>437</v>
      </c>
      <c r="C51" s="128" t="s">
        <v>230</v>
      </c>
      <c r="D51" s="129" t="s">
        <v>231</v>
      </c>
      <c r="E51" s="130" t="s">
        <v>119</v>
      </c>
      <c r="F51" s="73">
        <f>1!P49</f>
        <v>143</v>
      </c>
      <c r="G51" s="72" t="str">
        <f>1!Q49</f>
        <v>I.</v>
      </c>
      <c r="H51" s="74">
        <f>2!P49</f>
        <v>134</v>
      </c>
      <c r="I51" s="72" t="str">
        <f>2!Q49</f>
        <v>I.</v>
      </c>
      <c r="J51" s="74">
        <f>3!S49</f>
        <v>122</v>
      </c>
      <c r="K51" s="72" t="str">
        <f>3!T49</f>
        <v>I.</v>
      </c>
      <c r="L51" s="75">
        <f t="shared" si="3"/>
        <v>399</v>
      </c>
      <c r="M51" s="76">
        <f t="shared" si="2"/>
        <v>3</v>
      </c>
      <c r="N51" s="99"/>
      <c r="O51" s="95">
        <f>3!D49</f>
        <v>6</v>
      </c>
      <c r="P51" s="95">
        <f>1!D49+2!D49+3!G49</f>
        <v>11</v>
      </c>
      <c r="Q51" s="95">
        <f>1!E49+2!E49+3!H49+3!E49</f>
        <v>17</v>
      </c>
      <c r="R51" s="95">
        <f>1!F49+2!F49+3!F49+3!I49</f>
        <v>5</v>
      </c>
      <c r="T51" s="122" t="s">
        <v>410</v>
      </c>
      <c r="U51" s="122" t="s">
        <v>36</v>
      </c>
      <c r="V51" s="122" t="s">
        <v>61</v>
      </c>
      <c r="W51" s="122"/>
      <c r="X51" s="122" t="s">
        <v>268</v>
      </c>
      <c r="Y51" s="122" t="s">
        <v>24</v>
      </c>
      <c r="Z51" s="122" t="s">
        <v>134</v>
      </c>
    </row>
    <row r="52" spans="1:26" s="71" customFormat="1" ht="12.75">
      <c r="A52" s="72">
        <v>47</v>
      </c>
      <c r="B52" s="127" t="s">
        <v>18</v>
      </c>
      <c r="C52" s="128" t="s">
        <v>371</v>
      </c>
      <c r="D52" s="129" t="s">
        <v>70</v>
      </c>
      <c r="E52" s="130" t="s">
        <v>67</v>
      </c>
      <c r="F52" s="73">
        <f>1!P50</f>
        <v>136</v>
      </c>
      <c r="G52" s="72" t="str">
        <f>1!Q50</f>
        <v>II.</v>
      </c>
      <c r="H52" s="74">
        <f>2!P50</f>
        <v>102</v>
      </c>
      <c r="I52" s="72" t="str">
        <f>2!Q50</f>
        <v>ne</v>
      </c>
      <c r="J52" s="74">
        <f>3!S50</f>
        <v>71</v>
      </c>
      <c r="K52" s="72" t="str">
        <f>3!T50</f>
        <v>ne</v>
      </c>
      <c r="L52" s="75">
        <f t="shared" si="3"/>
        <v>309</v>
      </c>
      <c r="M52" s="76">
        <f t="shared" si="2"/>
        <v>73</v>
      </c>
      <c r="N52" s="99"/>
      <c r="O52" s="95">
        <f>3!D50</f>
        <v>0</v>
      </c>
      <c r="P52" s="95">
        <f>1!D50+2!D50+3!G50</f>
        <v>11</v>
      </c>
      <c r="Q52" s="95">
        <f>1!E50+2!E50+3!H50+3!E50</f>
        <v>10</v>
      </c>
      <c r="R52" s="95">
        <f>1!F50+2!F50+3!F50+3!I50</f>
        <v>6</v>
      </c>
      <c r="T52" s="122" t="s">
        <v>62</v>
      </c>
      <c r="U52" s="122" t="s">
        <v>36</v>
      </c>
      <c r="V52" s="122" t="s">
        <v>61</v>
      </c>
      <c r="W52" s="122"/>
      <c r="X52" s="122" t="s">
        <v>269</v>
      </c>
      <c r="Y52" s="122" t="s">
        <v>114</v>
      </c>
      <c r="Z52" s="122" t="s">
        <v>270</v>
      </c>
    </row>
    <row r="53" spans="1:26" s="71" customFormat="1" ht="12.75">
      <c r="A53" s="72">
        <v>48</v>
      </c>
      <c r="B53" s="127" t="s">
        <v>18</v>
      </c>
      <c r="C53" s="128" t="s">
        <v>244</v>
      </c>
      <c r="D53" s="129" t="s">
        <v>36</v>
      </c>
      <c r="E53" s="130" t="s">
        <v>37</v>
      </c>
      <c r="F53" s="73">
        <f>1!P51</f>
        <v>141</v>
      </c>
      <c r="G53" s="72" t="str">
        <f>1!Q51</f>
        <v>I.</v>
      </c>
      <c r="H53" s="74">
        <f>2!P51</f>
        <v>101</v>
      </c>
      <c r="I53" s="72" t="str">
        <f>2!Q51</f>
        <v>ne</v>
      </c>
      <c r="J53" s="74">
        <f>3!S51</f>
        <v>89</v>
      </c>
      <c r="K53" s="72" t="str">
        <f>3!T51</f>
        <v>III.</v>
      </c>
      <c r="L53" s="75">
        <f aca="true" t="shared" si="4" ref="L53:L99">SUM(F53:J53)</f>
        <v>331</v>
      </c>
      <c r="M53" s="76">
        <f t="shared" si="2"/>
        <v>57</v>
      </c>
      <c r="N53" s="99"/>
      <c r="O53" s="95">
        <f>3!D51</f>
        <v>0</v>
      </c>
      <c r="P53" s="95">
        <f>1!D51+2!D51+3!G51</f>
        <v>16</v>
      </c>
      <c r="Q53" s="95">
        <f>1!E51+2!E51+3!H51+3!E51</f>
        <v>11</v>
      </c>
      <c r="R53" s="95">
        <f>1!F51+2!F51+3!F51+3!I51</f>
        <v>3</v>
      </c>
      <c r="T53" s="122" t="s">
        <v>33</v>
      </c>
      <c r="U53" s="122" t="s">
        <v>35</v>
      </c>
      <c r="V53" s="122" t="s">
        <v>34</v>
      </c>
      <c r="X53" s="122" t="s">
        <v>50</v>
      </c>
      <c r="Y53" s="122" t="s">
        <v>51</v>
      </c>
      <c r="Z53" s="122" t="s">
        <v>43</v>
      </c>
    </row>
    <row r="54" spans="1:26" s="71" customFormat="1" ht="12.75">
      <c r="A54" s="72">
        <v>49</v>
      </c>
      <c r="B54" s="127" t="s">
        <v>437</v>
      </c>
      <c r="C54" s="128" t="s">
        <v>244</v>
      </c>
      <c r="D54" s="129" t="s">
        <v>36</v>
      </c>
      <c r="E54" s="130" t="s">
        <v>37</v>
      </c>
      <c r="F54" s="73">
        <f>1!P52</f>
        <v>135</v>
      </c>
      <c r="G54" s="72" t="str">
        <f>1!Q52</f>
        <v>II.</v>
      </c>
      <c r="H54" s="74">
        <f>2!P52</f>
        <v>121</v>
      </c>
      <c r="I54" s="72" t="str">
        <f>2!Q52</f>
        <v>III.</v>
      </c>
      <c r="J54" s="74">
        <f>3!S52</f>
        <v>60</v>
      </c>
      <c r="K54" s="72" t="str">
        <f>3!T52</f>
        <v>ne</v>
      </c>
      <c r="L54" s="75">
        <f t="shared" si="4"/>
        <v>316</v>
      </c>
      <c r="M54" s="76">
        <f t="shared" si="2"/>
        <v>70</v>
      </c>
      <c r="N54" s="99"/>
      <c r="O54" s="95">
        <f>3!D52</f>
        <v>0</v>
      </c>
      <c r="P54" s="95">
        <f>1!D52+2!D52+3!G52</f>
        <v>9</v>
      </c>
      <c r="Q54" s="95">
        <f>1!E52+2!E52+3!H52+3!E52</f>
        <v>11</v>
      </c>
      <c r="R54" s="95">
        <f>1!F52+2!F52+3!F52+3!I52</f>
        <v>9</v>
      </c>
      <c r="T54" s="122" t="s">
        <v>68</v>
      </c>
      <c r="U54" s="122" t="s">
        <v>66</v>
      </c>
      <c r="V54" s="122" t="s">
        <v>219</v>
      </c>
      <c r="W54" s="122"/>
      <c r="X54" s="122" t="s">
        <v>271</v>
      </c>
      <c r="Y54" s="122" t="s">
        <v>154</v>
      </c>
      <c r="Z54" s="122" t="s">
        <v>32</v>
      </c>
    </row>
    <row r="55" spans="1:26" s="71" customFormat="1" ht="12.75">
      <c r="A55" s="72">
        <v>50</v>
      </c>
      <c r="B55" s="127" t="s">
        <v>18</v>
      </c>
      <c r="C55" s="128" t="s">
        <v>343</v>
      </c>
      <c r="D55" s="129" t="s">
        <v>36</v>
      </c>
      <c r="E55" s="130" t="s">
        <v>37</v>
      </c>
      <c r="F55" s="73">
        <f>1!P53</f>
        <v>148</v>
      </c>
      <c r="G55" s="72" t="str">
        <f>1!Q53</f>
        <v>M</v>
      </c>
      <c r="H55" s="74">
        <f>2!P53</f>
        <v>129</v>
      </c>
      <c r="I55" s="72" t="str">
        <f>2!Q53</f>
        <v>II.</v>
      </c>
      <c r="J55" s="74">
        <f>3!S53</f>
        <v>96</v>
      </c>
      <c r="K55" s="72" t="str">
        <f>3!T53</f>
        <v>II.</v>
      </c>
      <c r="L55" s="75">
        <f t="shared" si="4"/>
        <v>373</v>
      </c>
      <c r="M55" s="76">
        <f t="shared" si="2"/>
        <v>25</v>
      </c>
      <c r="N55" s="99"/>
      <c r="O55" s="95">
        <f>3!D53</f>
        <v>3</v>
      </c>
      <c r="P55" s="95">
        <f>1!D53+2!D53+3!G53</f>
        <v>17</v>
      </c>
      <c r="Q55" s="95">
        <f>1!E53+2!E53+3!H53+3!E53</f>
        <v>12</v>
      </c>
      <c r="R55" s="95">
        <f>1!F53+2!F53+3!F53+3!I53</f>
        <v>4</v>
      </c>
      <c r="T55" s="122" t="s">
        <v>68</v>
      </c>
      <c r="U55" s="122" t="s">
        <v>39</v>
      </c>
      <c r="V55" s="122" t="s">
        <v>67</v>
      </c>
      <c r="W55" s="122"/>
      <c r="X55" s="122" t="s">
        <v>272</v>
      </c>
      <c r="Y55" s="122" t="s">
        <v>183</v>
      </c>
      <c r="Z55" s="122" t="s">
        <v>32</v>
      </c>
    </row>
    <row r="56" spans="1:26" s="71" customFormat="1" ht="12.75">
      <c r="A56" s="72">
        <v>51</v>
      </c>
      <c r="B56" s="127" t="s">
        <v>437</v>
      </c>
      <c r="C56" s="128" t="s">
        <v>343</v>
      </c>
      <c r="D56" s="129" t="s">
        <v>36</v>
      </c>
      <c r="E56" s="130" t="s">
        <v>37</v>
      </c>
      <c r="F56" s="73">
        <f>1!P54</f>
        <v>141</v>
      </c>
      <c r="G56" s="72" t="str">
        <f>1!Q54</f>
        <v>I.</v>
      </c>
      <c r="H56" s="74">
        <f>2!P54</f>
        <v>136</v>
      </c>
      <c r="I56" s="72" t="str">
        <f>2!Q54</f>
        <v>I.</v>
      </c>
      <c r="J56" s="74">
        <f>3!S54</f>
        <v>120</v>
      </c>
      <c r="K56" s="72" t="str">
        <f>3!T54</f>
        <v>I.</v>
      </c>
      <c r="L56" s="75">
        <f t="shared" si="4"/>
        <v>397</v>
      </c>
      <c r="M56" s="76">
        <f t="shared" si="2"/>
        <v>4</v>
      </c>
      <c r="N56" s="99"/>
      <c r="O56" s="95">
        <f>3!D54</f>
        <v>6</v>
      </c>
      <c r="P56" s="95">
        <f>1!D54+2!D54+3!G54</f>
        <v>13</v>
      </c>
      <c r="Q56" s="95">
        <f>1!E54+2!E54+3!H54+3!E54</f>
        <v>14</v>
      </c>
      <c r="R56" s="95">
        <f>1!F54+2!F54+3!F54+3!I54</f>
        <v>4</v>
      </c>
      <c r="T56" s="122" t="s">
        <v>68</v>
      </c>
      <c r="U56" s="122" t="s">
        <v>29</v>
      </c>
      <c r="V56" s="122" t="s">
        <v>121</v>
      </c>
      <c r="W56" s="122"/>
      <c r="X56" s="122" t="s">
        <v>44</v>
      </c>
      <c r="Y56" s="122" t="s">
        <v>45</v>
      </c>
      <c r="Z56" s="122" t="s">
        <v>25</v>
      </c>
    </row>
    <row r="57" spans="1:26" s="71" customFormat="1" ht="12.75">
      <c r="A57" s="72">
        <v>52</v>
      </c>
      <c r="B57" s="127" t="s">
        <v>18</v>
      </c>
      <c r="C57" s="128" t="s">
        <v>58</v>
      </c>
      <c r="D57" s="129" t="s">
        <v>59</v>
      </c>
      <c r="E57" s="130" t="s">
        <v>25</v>
      </c>
      <c r="F57" s="73">
        <f>1!P55</f>
        <v>138</v>
      </c>
      <c r="G57" s="72" t="str">
        <f>1!Q55</f>
        <v>II.</v>
      </c>
      <c r="H57" s="74">
        <f>2!P55</f>
        <v>134</v>
      </c>
      <c r="I57" s="72" t="str">
        <f>2!Q55</f>
        <v>I.</v>
      </c>
      <c r="J57" s="74">
        <f>3!S55</f>
        <v>117</v>
      </c>
      <c r="K57" s="72" t="str">
        <f>3!T55</f>
        <v>I.</v>
      </c>
      <c r="L57" s="75">
        <f t="shared" si="4"/>
        <v>389</v>
      </c>
      <c r="M57" s="76">
        <f t="shared" si="2"/>
        <v>13</v>
      </c>
      <c r="N57" s="99"/>
      <c r="O57" s="95">
        <f>3!D55</f>
        <v>5</v>
      </c>
      <c r="P57" s="95">
        <f>1!D55+2!D55+3!G55</f>
        <v>7</v>
      </c>
      <c r="Q57" s="95">
        <f>1!E55+2!E55+3!H55+3!E55</f>
        <v>23</v>
      </c>
      <c r="R57" s="95">
        <f>1!F55+2!F55+3!F55+3!I55</f>
        <v>3</v>
      </c>
      <c r="T57" s="71" t="s">
        <v>179</v>
      </c>
      <c r="U57" s="71" t="s">
        <v>39</v>
      </c>
      <c r="V57" s="71" t="s">
        <v>25</v>
      </c>
      <c r="X57" s="122" t="s">
        <v>396</v>
      </c>
      <c r="Y57" s="122" t="s">
        <v>397</v>
      </c>
      <c r="Z57" s="122" t="s">
        <v>411</v>
      </c>
    </row>
    <row r="58" spans="1:26" s="71" customFormat="1" ht="12.75">
      <c r="A58" s="72">
        <v>53</v>
      </c>
      <c r="B58" s="127" t="s">
        <v>437</v>
      </c>
      <c r="C58" s="128" t="s">
        <v>75</v>
      </c>
      <c r="D58" s="129" t="s">
        <v>76</v>
      </c>
      <c r="E58" s="130" t="s">
        <v>77</v>
      </c>
      <c r="F58" s="73">
        <f>1!P56</f>
        <v>142</v>
      </c>
      <c r="G58" s="72" t="str">
        <f>1!Q56</f>
        <v>I.</v>
      </c>
      <c r="H58" s="74">
        <f>2!P56</f>
        <v>110</v>
      </c>
      <c r="I58" s="72" t="str">
        <f>2!Q56</f>
        <v>ne</v>
      </c>
      <c r="J58" s="74">
        <f>3!S56</f>
        <v>65</v>
      </c>
      <c r="K58" s="72" t="str">
        <f>3!T56</f>
        <v>ne</v>
      </c>
      <c r="L58" s="75">
        <f t="shared" si="4"/>
        <v>317</v>
      </c>
      <c r="M58" s="76">
        <f t="shared" si="2"/>
        <v>68</v>
      </c>
      <c r="N58" s="99"/>
      <c r="O58" s="95">
        <f>3!D56</f>
        <v>2</v>
      </c>
      <c r="P58" s="95">
        <f>1!D56+2!D56+3!G56</f>
        <v>9</v>
      </c>
      <c r="Q58" s="95">
        <f>1!E56+2!E56+3!H56+3!E56</f>
        <v>12</v>
      </c>
      <c r="R58" s="95">
        <f>1!F56+2!F56+3!F56+3!I56</f>
        <v>8</v>
      </c>
      <c r="T58" s="122" t="s">
        <v>179</v>
      </c>
      <c r="U58" s="122" t="s">
        <v>29</v>
      </c>
      <c r="V58" s="122" t="s">
        <v>372</v>
      </c>
      <c r="W58" s="122"/>
      <c r="X58" s="122" t="s">
        <v>273</v>
      </c>
      <c r="Y58" s="122" t="s">
        <v>89</v>
      </c>
      <c r="Z58" s="122" t="s">
        <v>274</v>
      </c>
    </row>
    <row r="59" spans="1:26" s="71" customFormat="1" ht="12.75">
      <c r="A59" s="72">
        <v>54</v>
      </c>
      <c r="B59" s="127" t="s">
        <v>18</v>
      </c>
      <c r="C59" s="128" t="s">
        <v>50</v>
      </c>
      <c r="D59" s="129" t="s">
        <v>51</v>
      </c>
      <c r="E59" s="130" t="s">
        <v>43</v>
      </c>
      <c r="F59" s="73">
        <f>1!P57</f>
        <v>139</v>
      </c>
      <c r="G59" s="72" t="str">
        <f>1!Q57</f>
        <v>II.</v>
      </c>
      <c r="H59" s="74">
        <f>2!P57</f>
        <v>108</v>
      </c>
      <c r="I59" s="72" t="str">
        <f>2!Q57</f>
        <v>ne</v>
      </c>
      <c r="J59" s="74">
        <f>3!S57</f>
        <v>74</v>
      </c>
      <c r="K59" s="72" t="str">
        <f>3!T57</f>
        <v>ne</v>
      </c>
      <c r="L59" s="75">
        <f t="shared" si="4"/>
        <v>321</v>
      </c>
      <c r="M59" s="76">
        <f t="shared" si="2"/>
        <v>64</v>
      </c>
      <c r="N59" s="99"/>
      <c r="O59" s="95">
        <f>3!D57</f>
        <v>1</v>
      </c>
      <c r="P59" s="95">
        <f>1!D57+2!D57+3!G57</f>
        <v>9</v>
      </c>
      <c r="Q59" s="95">
        <f>1!E57+2!E57+3!H57+3!E57</f>
        <v>6</v>
      </c>
      <c r="R59" s="95">
        <f>1!F57+2!F57+3!F57+3!I57</f>
        <v>9</v>
      </c>
      <c r="T59" s="122" t="s">
        <v>412</v>
      </c>
      <c r="U59" s="122" t="s">
        <v>70</v>
      </c>
      <c r="V59" s="122" t="s">
        <v>389</v>
      </c>
      <c r="X59" s="122" t="s">
        <v>129</v>
      </c>
      <c r="Y59" s="122" t="s">
        <v>130</v>
      </c>
      <c r="Z59" s="122" t="s">
        <v>121</v>
      </c>
    </row>
    <row r="60" spans="1:26" s="71" customFormat="1" ht="12.75">
      <c r="A60" s="72">
        <v>55</v>
      </c>
      <c r="B60" s="127" t="s">
        <v>437</v>
      </c>
      <c r="C60" s="128" t="s">
        <v>50</v>
      </c>
      <c r="D60" s="129" t="s">
        <v>51</v>
      </c>
      <c r="E60" s="130" t="s">
        <v>43</v>
      </c>
      <c r="F60" s="73">
        <f>1!P58</f>
        <v>136</v>
      </c>
      <c r="G60" s="72" t="str">
        <f>1!Q58</f>
        <v>II.</v>
      </c>
      <c r="H60" s="74">
        <f>2!P58</f>
        <v>108</v>
      </c>
      <c r="I60" s="72" t="str">
        <f>2!Q58</f>
        <v>ne</v>
      </c>
      <c r="J60" s="74">
        <f>3!S58</f>
        <v>66</v>
      </c>
      <c r="K60" s="72" t="str">
        <f>3!T58</f>
        <v>ne</v>
      </c>
      <c r="L60" s="75">
        <f t="shared" si="4"/>
        <v>310</v>
      </c>
      <c r="M60" s="76">
        <f t="shared" si="2"/>
        <v>72</v>
      </c>
      <c r="N60" s="99"/>
      <c r="O60" s="95">
        <f>3!D58</f>
        <v>0</v>
      </c>
      <c r="P60" s="95">
        <f>1!D58+2!D58+3!G58</f>
        <v>6</v>
      </c>
      <c r="Q60" s="95">
        <f>1!E58+2!E58+3!H58+3!E58</f>
        <v>13</v>
      </c>
      <c r="R60" s="95">
        <f>1!F58+2!F58+3!F58+3!I58</f>
        <v>7</v>
      </c>
      <c r="T60" s="71" t="s">
        <v>97</v>
      </c>
      <c r="U60" s="71" t="s">
        <v>98</v>
      </c>
      <c r="V60" s="71" t="s">
        <v>96</v>
      </c>
      <c r="W60" s="122"/>
      <c r="X60" s="122" t="s">
        <v>275</v>
      </c>
      <c r="Y60" s="122" t="s">
        <v>94</v>
      </c>
      <c r="Z60" s="122" t="s">
        <v>276</v>
      </c>
    </row>
    <row r="61" spans="1:26" s="71" customFormat="1" ht="12.75">
      <c r="A61" s="72">
        <v>56</v>
      </c>
      <c r="B61" s="127" t="s">
        <v>18</v>
      </c>
      <c r="C61" s="128" t="s">
        <v>441</v>
      </c>
      <c r="D61" s="129" t="s">
        <v>183</v>
      </c>
      <c r="E61" s="130" t="s">
        <v>270</v>
      </c>
      <c r="F61" s="73">
        <f>1!P59</f>
        <v>135</v>
      </c>
      <c r="G61" s="72" t="str">
        <f>1!Q59</f>
        <v>II.</v>
      </c>
      <c r="H61" s="74">
        <f>2!P59</f>
        <v>127</v>
      </c>
      <c r="I61" s="72" t="str">
        <f>2!Q59</f>
        <v>II.</v>
      </c>
      <c r="J61" s="74">
        <f>3!S59</f>
        <v>98</v>
      </c>
      <c r="K61" s="72" t="str">
        <f>3!T59</f>
        <v>II.</v>
      </c>
      <c r="L61" s="75">
        <f t="shared" si="4"/>
        <v>360</v>
      </c>
      <c r="M61" s="76">
        <f t="shared" si="2"/>
        <v>33</v>
      </c>
      <c r="N61" s="99"/>
      <c r="O61" s="95">
        <f>3!D59</f>
        <v>2</v>
      </c>
      <c r="P61" s="95">
        <f>1!D59+2!D59+3!G59</f>
        <v>7</v>
      </c>
      <c r="Q61" s="95">
        <f>1!E59+2!E59+3!H59+3!E59</f>
        <v>15</v>
      </c>
      <c r="R61" s="95">
        <f>1!F59+2!F59+3!F59+3!I59</f>
        <v>13</v>
      </c>
      <c r="T61" s="122" t="s">
        <v>180</v>
      </c>
      <c r="U61" s="122" t="s">
        <v>59</v>
      </c>
      <c r="V61" s="122" t="s">
        <v>32</v>
      </c>
      <c r="W61" s="122"/>
      <c r="X61" s="122" t="s">
        <v>110</v>
      </c>
      <c r="Y61" s="122" t="s">
        <v>51</v>
      </c>
      <c r="Z61" s="122" t="s">
        <v>25</v>
      </c>
    </row>
    <row r="62" spans="1:26" s="71" customFormat="1" ht="12.75">
      <c r="A62" s="72">
        <v>57</v>
      </c>
      <c r="B62" s="127" t="s">
        <v>437</v>
      </c>
      <c r="C62" s="128" t="s">
        <v>441</v>
      </c>
      <c r="D62" s="129" t="s">
        <v>183</v>
      </c>
      <c r="E62" s="130" t="s">
        <v>270</v>
      </c>
      <c r="F62" s="73">
        <f>1!P60</f>
        <v>139</v>
      </c>
      <c r="G62" s="72" t="str">
        <f>1!Q60</f>
        <v>II.</v>
      </c>
      <c r="H62" s="74">
        <f>2!P60</f>
        <v>117</v>
      </c>
      <c r="I62" s="72" t="str">
        <f>2!Q60</f>
        <v>III.</v>
      </c>
      <c r="J62" s="74">
        <f>3!S60</f>
        <v>65</v>
      </c>
      <c r="K62" s="72" t="str">
        <f>3!T60</f>
        <v>ne</v>
      </c>
      <c r="L62" s="75">
        <f t="shared" si="4"/>
        <v>321</v>
      </c>
      <c r="M62" s="76">
        <f t="shared" si="2"/>
        <v>64</v>
      </c>
      <c r="N62" s="99"/>
      <c r="O62" s="95">
        <f>3!D60</f>
        <v>2</v>
      </c>
      <c r="P62" s="95">
        <f>1!D60+2!D60+3!G60</f>
        <v>6</v>
      </c>
      <c r="Q62" s="95">
        <f>1!E60+2!E60+3!H60+3!E60</f>
        <v>16</v>
      </c>
      <c r="R62" s="95">
        <f>1!F60+2!F60+3!F60+3!I60</f>
        <v>7</v>
      </c>
      <c r="T62" s="122" t="s">
        <v>384</v>
      </c>
      <c r="U62" s="122" t="s">
        <v>59</v>
      </c>
      <c r="V62" s="122" t="s">
        <v>32</v>
      </c>
      <c r="W62" s="122"/>
      <c r="X62" s="122" t="s">
        <v>110</v>
      </c>
      <c r="Y62" s="122" t="s">
        <v>51</v>
      </c>
      <c r="Z62" s="122" t="s">
        <v>117</v>
      </c>
    </row>
    <row r="63" spans="1:26" s="71" customFormat="1" ht="12.75">
      <c r="A63" s="72">
        <v>58</v>
      </c>
      <c r="B63" s="127" t="s">
        <v>18</v>
      </c>
      <c r="C63" s="128" t="s">
        <v>44</v>
      </c>
      <c r="D63" s="129" t="s">
        <v>45</v>
      </c>
      <c r="E63" s="130" t="s">
        <v>25</v>
      </c>
      <c r="F63" s="73">
        <f>1!P61</f>
        <v>136</v>
      </c>
      <c r="G63" s="72" t="str">
        <f>1!Q61</f>
        <v>II.</v>
      </c>
      <c r="H63" s="74">
        <f>2!P61</f>
        <v>116</v>
      </c>
      <c r="I63" s="72" t="str">
        <f>2!Q61</f>
        <v>III.</v>
      </c>
      <c r="J63" s="74">
        <f>3!S61</f>
        <v>89</v>
      </c>
      <c r="K63" s="72" t="str">
        <f>3!T61</f>
        <v>III.</v>
      </c>
      <c r="L63" s="75">
        <f t="shared" si="4"/>
        <v>341</v>
      </c>
      <c r="M63" s="76">
        <f t="shared" si="2"/>
        <v>49</v>
      </c>
      <c r="N63" s="99"/>
      <c r="O63" s="95">
        <f>3!D61</f>
        <v>2</v>
      </c>
      <c r="P63" s="95">
        <f>1!D61+2!D61+3!G61</f>
        <v>4</v>
      </c>
      <c r="Q63" s="95">
        <f>1!E61+2!E61+3!H61+3!E61</f>
        <v>17</v>
      </c>
      <c r="R63" s="95">
        <f>1!F61+2!F61+3!F61+3!I61</f>
        <v>9</v>
      </c>
      <c r="T63" s="122" t="s">
        <v>413</v>
      </c>
      <c r="U63" s="122" t="s">
        <v>51</v>
      </c>
      <c r="V63" s="122" t="s">
        <v>370</v>
      </c>
      <c r="X63" s="122" t="s">
        <v>110</v>
      </c>
      <c r="Y63" s="122" t="s">
        <v>112</v>
      </c>
      <c r="Z63" s="122" t="s">
        <v>117</v>
      </c>
    </row>
    <row r="64" spans="1:26" s="71" customFormat="1" ht="12.75">
      <c r="A64" s="72">
        <v>59</v>
      </c>
      <c r="B64" s="127" t="s">
        <v>18</v>
      </c>
      <c r="C64" s="128" t="s">
        <v>396</v>
      </c>
      <c r="D64" s="129" t="s">
        <v>397</v>
      </c>
      <c r="E64" s="130" t="s">
        <v>411</v>
      </c>
      <c r="F64" s="73">
        <f>1!P62</f>
        <v>103</v>
      </c>
      <c r="G64" s="72" t="str">
        <f>1!Q62</f>
        <v>ne</v>
      </c>
      <c r="H64" s="74">
        <f>2!P62</f>
        <v>120</v>
      </c>
      <c r="I64" s="72" t="str">
        <f>2!Q62</f>
        <v>III.</v>
      </c>
      <c r="J64" s="74">
        <f>3!S62</f>
        <v>72</v>
      </c>
      <c r="K64" s="72" t="str">
        <f>3!T62</f>
        <v>ne</v>
      </c>
      <c r="L64" s="75">
        <f t="shared" si="4"/>
        <v>295</v>
      </c>
      <c r="M64" s="76">
        <f t="shared" si="2"/>
        <v>81</v>
      </c>
      <c r="N64" s="99"/>
      <c r="O64" s="95">
        <f>3!D62</f>
        <v>0</v>
      </c>
      <c r="P64" s="95">
        <f>1!D62+2!D62+3!G62</f>
        <v>2</v>
      </c>
      <c r="Q64" s="95">
        <f>1!E62+2!E62+3!H62+3!E62</f>
        <v>11</v>
      </c>
      <c r="R64" s="95">
        <f>1!F62+2!F62+3!F62+3!I62</f>
        <v>14</v>
      </c>
      <c r="T64" s="71" t="s">
        <v>181</v>
      </c>
      <c r="U64" s="71" t="s">
        <v>59</v>
      </c>
      <c r="V64" s="71" t="s">
        <v>32</v>
      </c>
      <c r="W64" s="122"/>
      <c r="X64" s="122" t="s">
        <v>78</v>
      </c>
      <c r="Y64" s="122" t="s">
        <v>79</v>
      </c>
      <c r="Z64" s="122" t="s">
        <v>398</v>
      </c>
    </row>
    <row r="65" spans="1:26" s="71" customFormat="1" ht="12.75">
      <c r="A65" s="72">
        <v>60</v>
      </c>
      <c r="B65" s="127" t="s">
        <v>18</v>
      </c>
      <c r="C65" s="128" t="s">
        <v>110</v>
      </c>
      <c r="D65" s="129" t="s">
        <v>51</v>
      </c>
      <c r="E65" s="130" t="s">
        <v>117</v>
      </c>
      <c r="F65" s="73">
        <f>1!P63</f>
        <v>149</v>
      </c>
      <c r="G65" s="72" t="str">
        <f>1!Q63</f>
        <v>M</v>
      </c>
      <c r="H65" s="74">
        <f>2!P63</f>
        <v>141</v>
      </c>
      <c r="I65" s="72" t="str">
        <f>2!Q63</f>
        <v>M</v>
      </c>
      <c r="J65" s="74">
        <f>3!S63</f>
        <v>117</v>
      </c>
      <c r="K65" s="72" t="str">
        <f>3!T63</f>
        <v>I.</v>
      </c>
      <c r="L65" s="75">
        <f t="shared" si="4"/>
        <v>407</v>
      </c>
      <c r="M65" s="76">
        <f t="shared" si="2"/>
        <v>1</v>
      </c>
      <c r="N65" s="99"/>
      <c r="O65" s="95">
        <f>3!D63</f>
        <v>6</v>
      </c>
      <c r="P65" s="95">
        <f>1!D63+2!D63+3!G63</f>
        <v>21</v>
      </c>
      <c r="Q65" s="95">
        <f>1!E63+2!E63+3!H63+3!E63</f>
        <v>11</v>
      </c>
      <c r="R65" s="95">
        <f>1!F63+2!F63+3!F63+3!I63</f>
        <v>1</v>
      </c>
      <c r="T65" s="122" t="s">
        <v>182</v>
      </c>
      <c r="U65" s="122" t="s">
        <v>183</v>
      </c>
      <c r="V65" s="122" t="s">
        <v>85</v>
      </c>
      <c r="X65" s="122" t="s">
        <v>78</v>
      </c>
      <c r="Y65" s="122" t="s">
        <v>79</v>
      </c>
      <c r="Z65" s="122" t="s">
        <v>25</v>
      </c>
    </row>
    <row r="66" spans="1:26" s="71" customFormat="1" ht="12.75">
      <c r="A66" s="72">
        <v>61</v>
      </c>
      <c r="B66" s="127" t="s">
        <v>437</v>
      </c>
      <c r="C66" s="128" t="s">
        <v>110</v>
      </c>
      <c r="D66" s="129" t="s">
        <v>51</v>
      </c>
      <c r="E66" s="130" t="s">
        <v>117</v>
      </c>
      <c r="F66" s="73">
        <f>1!P64</f>
        <v>149</v>
      </c>
      <c r="G66" s="72" t="str">
        <f>1!Q64</f>
        <v>M</v>
      </c>
      <c r="H66" s="74">
        <f>2!P64</f>
        <v>137</v>
      </c>
      <c r="I66" s="72" t="str">
        <f>2!Q64</f>
        <v>M</v>
      </c>
      <c r="J66" s="74">
        <f>3!S64</f>
        <v>108</v>
      </c>
      <c r="K66" s="72" t="str">
        <f>3!T64</f>
        <v>II.</v>
      </c>
      <c r="L66" s="75">
        <f t="shared" si="4"/>
        <v>394</v>
      </c>
      <c r="M66" s="76">
        <f t="shared" si="2"/>
        <v>7</v>
      </c>
      <c r="N66" s="99"/>
      <c r="O66" s="95">
        <f>3!D64</f>
        <v>5</v>
      </c>
      <c r="P66" s="95">
        <f>1!D64+2!D64+3!G64</f>
        <v>19</v>
      </c>
      <c r="Q66" s="95">
        <f>1!E64+2!E64+3!H64+3!E64</f>
        <v>9</v>
      </c>
      <c r="R66" s="95">
        <f>1!F64+2!F64+3!F64+3!I64</f>
        <v>6</v>
      </c>
      <c r="T66" s="122" t="s">
        <v>128</v>
      </c>
      <c r="U66" s="122" t="s">
        <v>59</v>
      </c>
      <c r="V66" s="122" t="s">
        <v>121</v>
      </c>
      <c r="W66" s="122"/>
      <c r="X66" s="122" t="s">
        <v>414</v>
      </c>
      <c r="Y66" s="122" t="s">
        <v>29</v>
      </c>
      <c r="Z66" s="122" t="s">
        <v>415</v>
      </c>
    </row>
    <row r="67" spans="1:26" s="71" customFormat="1" ht="12.75">
      <c r="A67" s="72">
        <v>62</v>
      </c>
      <c r="B67" s="127" t="s">
        <v>18</v>
      </c>
      <c r="C67" s="128" t="s">
        <v>110</v>
      </c>
      <c r="D67" s="129" t="s">
        <v>112</v>
      </c>
      <c r="E67" s="130" t="s">
        <v>117</v>
      </c>
      <c r="F67" s="73">
        <f>1!P65</f>
        <v>146</v>
      </c>
      <c r="G67" s="72" t="str">
        <f>1!Q65</f>
        <v>M</v>
      </c>
      <c r="H67" s="74">
        <f>2!P65</f>
        <v>134</v>
      </c>
      <c r="I67" s="72" t="str">
        <f>2!Q65</f>
        <v>I.</v>
      </c>
      <c r="J67" s="74">
        <f>3!S65</f>
        <v>106</v>
      </c>
      <c r="K67" s="72" t="str">
        <f>3!T65</f>
        <v>II.</v>
      </c>
      <c r="L67" s="75">
        <f t="shared" si="4"/>
        <v>386</v>
      </c>
      <c r="M67" s="76">
        <f t="shared" si="2"/>
        <v>17</v>
      </c>
      <c r="N67" s="99"/>
      <c r="O67" s="95">
        <f>3!D65</f>
        <v>4</v>
      </c>
      <c r="P67" s="95">
        <f>1!D65+2!D65+3!G65</f>
        <v>17</v>
      </c>
      <c r="Q67" s="95">
        <f>1!E65+2!E65+3!H65+3!E65</f>
        <v>10</v>
      </c>
      <c r="R67" s="95">
        <f>1!F65+2!F65+3!F65+3!I65</f>
        <v>6</v>
      </c>
      <c r="T67" s="71" t="s">
        <v>103</v>
      </c>
      <c r="U67" s="71" t="s">
        <v>104</v>
      </c>
      <c r="V67" s="71" t="s">
        <v>43</v>
      </c>
      <c r="W67" s="122"/>
      <c r="X67" s="122" t="s">
        <v>277</v>
      </c>
      <c r="Y67" s="122" t="s">
        <v>173</v>
      </c>
      <c r="Z67" s="122" t="s">
        <v>270</v>
      </c>
    </row>
    <row r="68" spans="1:26" s="71" customFormat="1" ht="12.75">
      <c r="A68" s="72">
        <v>63</v>
      </c>
      <c r="B68" s="127" t="s">
        <v>437</v>
      </c>
      <c r="C68" s="128" t="s">
        <v>110</v>
      </c>
      <c r="D68" s="129" t="s">
        <v>112</v>
      </c>
      <c r="E68" s="130" t="s">
        <v>117</v>
      </c>
      <c r="F68" s="73">
        <f>1!P66</f>
        <v>145</v>
      </c>
      <c r="G68" s="72" t="str">
        <f>1!Q66</f>
        <v>I.</v>
      </c>
      <c r="H68" s="74">
        <f>2!P66</f>
        <v>130</v>
      </c>
      <c r="I68" s="72" t="str">
        <f>2!Q66</f>
        <v>II.</v>
      </c>
      <c r="J68" s="74">
        <f>3!S66</f>
        <v>110</v>
      </c>
      <c r="K68" s="72" t="str">
        <f>3!T66</f>
        <v>I.</v>
      </c>
      <c r="L68" s="75">
        <f t="shared" si="4"/>
        <v>385</v>
      </c>
      <c r="M68" s="76">
        <f t="shared" si="2"/>
        <v>18</v>
      </c>
      <c r="N68" s="99"/>
      <c r="O68" s="95">
        <f>3!D66</f>
        <v>4</v>
      </c>
      <c r="P68" s="95">
        <f>1!D66+2!D66+3!G66</f>
        <v>15</v>
      </c>
      <c r="Q68" s="95">
        <f>1!E66+2!E66+3!H66+3!E66</f>
        <v>13</v>
      </c>
      <c r="R68" s="95">
        <f>1!F66+2!F66+3!F66+3!I66</f>
        <v>4</v>
      </c>
      <c r="T68" s="122" t="s">
        <v>99</v>
      </c>
      <c r="U68" s="122" t="s">
        <v>100</v>
      </c>
      <c r="V68" s="122" t="s">
        <v>184</v>
      </c>
      <c r="X68" s="122" t="s">
        <v>277</v>
      </c>
      <c r="Y68" s="122" t="s">
        <v>59</v>
      </c>
      <c r="Z68" s="122" t="s">
        <v>270</v>
      </c>
    </row>
    <row r="69" spans="1:26" s="71" customFormat="1" ht="12.75">
      <c r="A69" s="72">
        <v>64</v>
      </c>
      <c r="B69" s="127" t="s">
        <v>18</v>
      </c>
      <c r="C69" s="128" t="s">
        <v>78</v>
      </c>
      <c r="D69" s="129" t="s">
        <v>132</v>
      </c>
      <c r="E69" s="130" t="s">
        <v>25</v>
      </c>
      <c r="F69" s="73">
        <f>1!P67</f>
        <v>143</v>
      </c>
      <c r="G69" s="72" t="str">
        <f>1!Q67</f>
        <v>I.</v>
      </c>
      <c r="H69" s="74">
        <f>2!P67</f>
        <v>128</v>
      </c>
      <c r="I69" s="72" t="str">
        <f>2!Q67</f>
        <v>II.</v>
      </c>
      <c r="J69" s="74">
        <f>3!S67</f>
        <v>73</v>
      </c>
      <c r="K69" s="72" t="str">
        <f>3!T67</f>
        <v>ne</v>
      </c>
      <c r="L69" s="75">
        <f t="shared" si="4"/>
        <v>344</v>
      </c>
      <c r="M69" s="76">
        <f t="shared" si="2"/>
        <v>48</v>
      </c>
      <c r="N69" s="99"/>
      <c r="O69" s="95">
        <f>3!D67</f>
        <v>0</v>
      </c>
      <c r="P69" s="95">
        <f>1!D67+2!D67+3!G67</f>
        <v>13</v>
      </c>
      <c r="Q69" s="95">
        <f>1!E67+2!E67+3!H67+3!E67</f>
        <v>13</v>
      </c>
      <c r="R69" s="95">
        <f>1!F67+2!F67+3!F67+3!I67</f>
        <v>6</v>
      </c>
      <c r="T69" s="122" t="s">
        <v>99</v>
      </c>
      <c r="U69" s="122" t="s">
        <v>100</v>
      </c>
      <c r="V69" s="122" t="s">
        <v>96</v>
      </c>
      <c r="W69" s="122"/>
      <c r="X69" s="122" t="s">
        <v>278</v>
      </c>
      <c r="Y69" s="122" t="s">
        <v>112</v>
      </c>
      <c r="Z69" s="122" t="s">
        <v>279</v>
      </c>
    </row>
    <row r="70" spans="1:26" s="71" customFormat="1" ht="12.75">
      <c r="A70" s="72">
        <v>65</v>
      </c>
      <c r="B70" s="127" t="s">
        <v>18</v>
      </c>
      <c r="C70" s="128" t="s">
        <v>277</v>
      </c>
      <c r="D70" s="129" t="s">
        <v>173</v>
      </c>
      <c r="E70" s="130" t="s">
        <v>270</v>
      </c>
      <c r="F70" s="73">
        <f>1!P68</f>
        <v>138</v>
      </c>
      <c r="G70" s="72" t="str">
        <f>1!Q68</f>
        <v>II.</v>
      </c>
      <c r="H70" s="74">
        <f>2!P68</f>
        <v>105</v>
      </c>
      <c r="I70" s="72" t="str">
        <f>2!Q68</f>
        <v>ne</v>
      </c>
      <c r="J70" s="74">
        <f>3!S68</f>
        <v>92</v>
      </c>
      <c r="K70" s="72" t="str">
        <f>3!T68</f>
        <v>III.</v>
      </c>
      <c r="L70" s="75">
        <f t="shared" si="4"/>
        <v>335</v>
      </c>
      <c r="M70" s="76">
        <f aca="true" t="shared" si="5" ref="M70:M99">RANK(L70,$L$6:$L$106)</f>
        <v>55</v>
      </c>
      <c r="N70" s="99"/>
      <c r="O70" s="95">
        <f>3!D68</f>
        <v>4</v>
      </c>
      <c r="P70" s="95">
        <f>1!D68+2!D68+3!G68</f>
        <v>9</v>
      </c>
      <c r="Q70" s="95">
        <f>1!E68+2!E68+3!H68+3!E68</f>
        <v>9</v>
      </c>
      <c r="R70" s="95">
        <f>1!F68+2!F68+3!F68+3!I68</f>
        <v>6</v>
      </c>
      <c r="T70" s="122" t="s">
        <v>185</v>
      </c>
      <c r="U70" s="122" t="s">
        <v>186</v>
      </c>
      <c r="V70" s="122" t="s">
        <v>187</v>
      </c>
      <c r="X70" s="122" t="s">
        <v>280</v>
      </c>
      <c r="Y70" s="122" t="s">
        <v>39</v>
      </c>
      <c r="Z70" s="122" t="s">
        <v>40</v>
      </c>
    </row>
    <row r="71" spans="1:26" s="71" customFormat="1" ht="12.75">
      <c r="A71" s="72">
        <v>66</v>
      </c>
      <c r="B71" s="127" t="s">
        <v>437</v>
      </c>
      <c r="C71" s="128" t="s">
        <v>277</v>
      </c>
      <c r="D71" s="129" t="s">
        <v>173</v>
      </c>
      <c r="E71" s="130" t="s">
        <v>270</v>
      </c>
      <c r="F71" s="73">
        <f>1!P69</f>
        <v>145</v>
      </c>
      <c r="G71" s="72" t="str">
        <f>1!Q69</f>
        <v>I.</v>
      </c>
      <c r="H71" s="74">
        <f>2!P69</f>
        <v>123</v>
      </c>
      <c r="I71" s="72" t="str">
        <f>2!Q69</f>
        <v>III.</v>
      </c>
      <c r="J71" s="74">
        <f>3!S69</f>
        <v>88</v>
      </c>
      <c r="K71" s="72" t="str">
        <f>3!T69</f>
        <v>III.</v>
      </c>
      <c r="L71" s="75">
        <f t="shared" si="4"/>
        <v>356</v>
      </c>
      <c r="M71" s="76">
        <f t="shared" si="5"/>
        <v>37</v>
      </c>
      <c r="N71" s="99"/>
      <c r="O71" s="95">
        <f>3!D69</f>
        <v>3</v>
      </c>
      <c r="P71" s="95">
        <f>1!D69+2!D69+3!G69</f>
        <v>13</v>
      </c>
      <c r="Q71" s="95">
        <f>1!E69+2!E69+3!H69+3!E69</f>
        <v>12</v>
      </c>
      <c r="R71" s="95">
        <f>1!F69+2!F69+3!F69+3!I69</f>
        <v>5</v>
      </c>
      <c r="T71" s="122" t="s">
        <v>185</v>
      </c>
      <c r="U71" s="122" t="s">
        <v>186</v>
      </c>
      <c r="V71" s="122" t="s">
        <v>134</v>
      </c>
      <c r="W71" s="122"/>
      <c r="X71" s="122" t="s">
        <v>281</v>
      </c>
      <c r="Y71" s="122" t="s">
        <v>66</v>
      </c>
      <c r="Z71" s="122" t="s">
        <v>32</v>
      </c>
    </row>
    <row r="72" spans="1:26" s="71" customFormat="1" ht="12.75">
      <c r="A72" s="72">
        <v>67</v>
      </c>
      <c r="B72" s="127" t="s">
        <v>18</v>
      </c>
      <c r="C72" s="128" t="s">
        <v>277</v>
      </c>
      <c r="D72" s="129" t="s">
        <v>59</v>
      </c>
      <c r="E72" s="130" t="s">
        <v>270</v>
      </c>
      <c r="F72" s="73">
        <f>1!P70</f>
        <v>130</v>
      </c>
      <c r="G72" s="72" t="str">
        <f>1!Q70</f>
        <v>III.</v>
      </c>
      <c r="H72" s="74">
        <f>2!P70</f>
        <v>48</v>
      </c>
      <c r="I72" s="72" t="str">
        <f>2!Q70</f>
        <v>ne</v>
      </c>
      <c r="J72" s="74">
        <f>3!S70</f>
        <v>38</v>
      </c>
      <c r="K72" s="72" t="str">
        <f>3!T70</f>
        <v>ne</v>
      </c>
      <c r="L72" s="75">
        <f t="shared" si="4"/>
        <v>216</v>
      </c>
      <c r="M72" s="76">
        <f t="shared" si="5"/>
        <v>90</v>
      </c>
      <c r="N72" s="99"/>
      <c r="O72" s="95">
        <f>3!D70</f>
        <v>0</v>
      </c>
      <c r="P72" s="95">
        <f>1!D70+2!D70+3!G70</f>
        <v>6</v>
      </c>
      <c r="Q72" s="95">
        <f>1!E70+2!E70+3!H70+3!E70</f>
        <v>4</v>
      </c>
      <c r="R72" s="95">
        <f>1!F70+2!F70+3!F70+3!I70</f>
        <v>6</v>
      </c>
      <c r="T72" s="122" t="s">
        <v>416</v>
      </c>
      <c r="U72" s="122" t="s">
        <v>29</v>
      </c>
      <c r="V72" s="122" t="s">
        <v>333</v>
      </c>
      <c r="X72" s="122" t="s">
        <v>282</v>
      </c>
      <c r="Y72" s="122" t="s">
        <v>186</v>
      </c>
      <c r="Z72" s="122" t="s">
        <v>134</v>
      </c>
    </row>
    <row r="73" spans="1:26" s="71" customFormat="1" ht="12.75">
      <c r="A73" s="72">
        <v>68</v>
      </c>
      <c r="B73" s="127" t="s">
        <v>437</v>
      </c>
      <c r="C73" s="128" t="s">
        <v>277</v>
      </c>
      <c r="D73" s="129" t="s">
        <v>59</v>
      </c>
      <c r="E73" s="130" t="s">
        <v>270</v>
      </c>
      <c r="F73" s="73">
        <f>1!P71</f>
        <v>126</v>
      </c>
      <c r="G73" s="72" t="str">
        <f>1!Q71</f>
        <v>III.</v>
      </c>
      <c r="H73" s="74">
        <f>2!P71</f>
        <v>97</v>
      </c>
      <c r="I73" s="72" t="str">
        <f>2!Q71</f>
        <v>ne</v>
      </c>
      <c r="J73" s="74">
        <f>3!S71</f>
        <v>57</v>
      </c>
      <c r="K73" s="72" t="str">
        <f>3!T71</f>
        <v>ne</v>
      </c>
      <c r="L73" s="75">
        <f t="shared" si="4"/>
        <v>280</v>
      </c>
      <c r="M73" s="76">
        <f t="shared" si="5"/>
        <v>85</v>
      </c>
      <c r="N73" s="99"/>
      <c r="O73" s="95">
        <f>3!D71</f>
        <v>0</v>
      </c>
      <c r="P73" s="95">
        <f>1!D71+2!D71+3!G71</f>
        <v>1</v>
      </c>
      <c r="Q73" s="95">
        <f>1!E71+2!E71+3!H71+3!E71</f>
        <v>14</v>
      </c>
      <c r="R73" s="95">
        <f>1!F71+2!F71+3!F71+3!I71</f>
        <v>6</v>
      </c>
      <c r="T73" s="122" t="s">
        <v>188</v>
      </c>
      <c r="U73" s="122" t="s">
        <v>51</v>
      </c>
      <c r="V73" s="122" t="s">
        <v>189</v>
      </c>
      <c r="W73" s="122"/>
      <c r="X73" s="122" t="s">
        <v>282</v>
      </c>
      <c r="Y73" s="122" t="s">
        <v>186</v>
      </c>
      <c r="Z73" s="122" t="s">
        <v>147</v>
      </c>
    </row>
    <row r="74" spans="1:26" s="71" customFormat="1" ht="12.75">
      <c r="A74" s="72">
        <v>69</v>
      </c>
      <c r="B74" s="127" t="s">
        <v>18</v>
      </c>
      <c r="C74" s="128" t="s">
        <v>127</v>
      </c>
      <c r="D74" s="129" t="s">
        <v>59</v>
      </c>
      <c r="E74" s="130" t="s">
        <v>121</v>
      </c>
      <c r="F74" s="73">
        <f>1!P72</f>
        <v>149</v>
      </c>
      <c r="G74" s="72" t="str">
        <f>1!Q72</f>
        <v>M</v>
      </c>
      <c r="H74" s="74">
        <f>2!P72</f>
        <v>140</v>
      </c>
      <c r="I74" s="72" t="str">
        <f>2!Q72</f>
        <v>M</v>
      </c>
      <c r="J74" s="74">
        <f>3!S72</f>
        <v>116</v>
      </c>
      <c r="K74" s="72" t="str">
        <f>3!T72</f>
        <v>I.</v>
      </c>
      <c r="L74" s="75">
        <f t="shared" si="4"/>
        <v>405</v>
      </c>
      <c r="M74" s="76">
        <f t="shared" si="5"/>
        <v>2</v>
      </c>
      <c r="N74" s="99"/>
      <c r="O74" s="95">
        <f>3!D72</f>
        <v>6</v>
      </c>
      <c r="P74" s="95">
        <f>1!D72+2!D72+3!G72</f>
        <v>20</v>
      </c>
      <c r="Q74" s="95">
        <f>1!E72+2!E72+3!H72+3!E72</f>
        <v>11</v>
      </c>
      <c r="R74" s="95">
        <f>1!F72+2!F72+3!F72+3!I72</f>
        <v>2</v>
      </c>
      <c r="T74" s="122" t="s">
        <v>365</v>
      </c>
      <c r="U74" s="122" t="s">
        <v>39</v>
      </c>
      <c r="V74" s="122" t="s">
        <v>25</v>
      </c>
      <c r="W74" s="122"/>
      <c r="X74" s="122" t="s">
        <v>282</v>
      </c>
      <c r="Y74" s="122" t="s">
        <v>132</v>
      </c>
      <c r="Z74" s="122" t="s">
        <v>147</v>
      </c>
    </row>
    <row r="75" spans="1:26" s="71" customFormat="1" ht="12.75">
      <c r="A75" s="72">
        <v>70</v>
      </c>
      <c r="B75" s="127" t="s">
        <v>437</v>
      </c>
      <c r="C75" s="128" t="s">
        <v>127</v>
      </c>
      <c r="D75" s="129" t="s">
        <v>59</v>
      </c>
      <c r="E75" s="130" t="s">
        <v>121</v>
      </c>
      <c r="F75" s="73">
        <f>1!P73</f>
        <v>145</v>
      </c>
      <c r="G75" s="72" t="str">
        <f>1!Q73</f>
        <v>I.</v>
      </c>
      <c r="H75" s="74">
        <f>2!P73</f>
        <v>134</v>
      </c>
      <c r="I75" s="72" t="str">
        <f>2!Q73</f>
        <v>I.</v>
      </c>
      <c r="J75" s="74">
        <f>3!S73</f>
        <v>0</v>
      </c>
      <c r="K75" s="72" t="str">
        <f>3!T73</f>
        <v>ne</v>
      </c>
      <c r="L75" s="75">
        <f t="shared" si="4"/>
        <v>279</v>
      </c>
      <c r="M75" s="76">
        <f t="shared" si="5"/>
        <v>86</v>
      </c>
      <c r="N75" s="99"/>
      <c r="O75" s="95">
        <f>3!D73</f>
        <v>0</v>
      </c>
      <c r="P75" s="95">
        <f>1!D73+2!D73+3!G73</f>
        <v>15</v>
      </c>
      <c r="Q75" s="95">
        <f>1!E73+2!E73+3!H73+3!E73</f>
        <v>11</v>
      </c>
      <c r="R75" s="95">
        <f>1!F73+2!F73+3!F73+3!I73</f>
        <v>3</v>
      </c>
      <c r="T75" s="122" t="s">
        <v>366</v>
      </c>
      <c r="U75" s="122" t="s">
        <v>100</v>
      </c>
      <c r="V75" s="122" t="s">
        <v>25</v>
      </c>
      <c r="X75" s="122" t="s">
        <v>282</v>
      </c>
      <c r="Y75" s="122" t="s">
        <v>132</v>
      </c>
      <c r="Z75" s="122" t="s">
        <v>134</v>
      </c>
    </row>
    <row r="76" spans="1:26" s="71" customFormat="1" ht="12.75">
      <c r="A76" s="72">
        <v>71</v>
      </c>
      <c r="B76" s="127" t="s">
        <v>18</v>
      </c>
      <c r="C76" s="128" t="s">
        <v>301</v>
      </c>
      <c r="D76" s="129" t="s">
        <v>91</v>
      </c>
      <c r="E76" s="130" t="s">
        <v>92</v>
      </c>
      <c r="F76" s="73">
        <f>1!P74</f>
        <v>146</v>
      </c>
      <c r="G76" s="72" t="str">
        <f>1!Q74</f>
        <v>M</v>
      </c>
      <c r="H76" s="74">
        <f>2!P74</f>
        <v>134</v>
      </c>
      <c r="I76" s="72" t="str">
        <f>2!Q74</f>
        <v>I.</v>
      </c>
      <c r="J76" s="74">
        <f>3!S74</f>
        <v>104</v>
      </c>
      <c r="K76" s="72" t="str">
        <f>3!T74</f>
        <v>II.</v>
      </c>
      <c r="L76" s="75">
        <f t="shared" si="4"/>
        <v>384</v>
      </c>
      <c r="M76" s="76">
        <f t="shared" si="5"/>
        <v>20</v>
      </c>
      <c r="N76" s="99"/>
      <c r="O76" s="95">
        <f>3!D74</f>
        <v>4</v>
      </c>
      <c r="P76" s="95">
        <f>1!D74+2!D74+3!G74</f>
        <v>15</v>
      </c>
      <c r="Q76" s="95">
        <f>1!E74+2!E74+3!H74+3!E74</f>
        <v>14</v>
      </c>
      <c r="R76" s="95">
        <f>1!F74+2!F74+3!F74+3!I74</f>
        <v>6</v>
      </c>
      <c r="T76" s="122" t="s">
        <v>190</v>
      </c>
      <c r="U76" s="122" t="s">
        <v>183</v>
      </c>
      <c r="V76" s="122" t="s">
        <v>191</v>
      </c>
      <c r="W76" s="122"/>
      <c r="X76" s="122" t="s">
        <v>417</v>
      </c>
      <c r="Y76" s="122" t="s">
        <v>183</v>
      </c>
      <c r="Z76" s="122" t="s">
        <v>216</v>
      </c>
    </row>
    <row r="77" spans="1:26" s="71" customFormat="1" ht="12.75">
      <c r="A77" s="72">
        <v>72</v>
      </c>
      <c r="B77" s="127" t="s">
        <v>437</v>
      </c>
      <c r="C77" s="128" t="s">
        <v>301</v>
      </c>
      <c r="D77" s="129" t="s">
        <v>91</v>
      </c>
      <c r="E77" s="130" t="s">
        <v>92</v>
      </c>
      <c r="F77" s="73">
        <f>1!P75</f>
        <v>147</v>
      </c>
      <c r="G77" s="72" t="str">
        <f>1!Q75</f>
        <v>M</v>
      </c>
      <c r="H77" s="74">
        <f>2!P75</f>
        <v>136</v>
      </c>
      <c r="I77" s="72" t="str">
        <f>2!Q75</f>
        <v>I.</v>
      </c>
      <c r="J77" s="74">
        <f>3!S75</f>
        <v>107</v>
      </c>
      <c r="K77" s="72" t="str">
        <f>3!T75</f>
        <v>II.</v>
      </c>
      <c r="L77" s="75">
        <f t="shared" si="4"/>
        <v>390</v>
      </c>
      <c r="M77" s="76">
        <f t="shared" si="5"/>
        <v>11</v>
      </c>
      <c r="N77" s="99"/>
      <c r="O77" s="95">
        <f>3!D75</f>
        <v>3</v>
      </c>
      <c r="P77" s="95">
        <f>1!D75+2!D75+3!G75</f>
        <v>17</v>
      </c>
      <c r="Q77" s="95">
        <f>1!E75+2!E75+3!H75+3!E75</f>
        <v>16</v>
      </c>
      <c r="R77" s="95">
        <f>1!F75+2!F75+3!F75+3!I75</f>
        <v>3</v>
      </c>
      <c r="T77" s="122" t="s">
        <v>192</v>
      </c>
      <c r="U77" s="122" t="s">
        <v>183</v>
      </c>
      <c r="V77" s="122" t="s">
        <v>193</v>
      </c>
      <c r="W77" s="122"/>
      <c r="X77" s="122" t="s">
        <v>283</v>
      </c>
      <c r="Y77" s="122" t="s">
        <v>284</v>
      </c>
      <c r="Z77" s="122" t="s">
        <v>134</v>
      </c>
    </row>
    <row r="78" spans="1:26" s="71" customFormat="1" ht="12.75">
      <c r="A78" s="72">
        <v>73</v>
      </c>
      <c r="B78" s="127" t="s">
        <v>437</v>
      </c>
      <c r="C78" s="128" t="s">
        <v>445</v>
      </c>
      <c r="D78" s="129" t="s">
        <v>91</v>
      </c>
      <c r="E78" s="131" t="s">
        <v>92</v>
      </c>
      <c r="F78" s="73">
        <f>1!P76</f>
        <v>145</v>
      </c>
      <c r="G78" s="72" t="str">
        <f>1!Q76</f>
        <v>I.</v>
      </c>
      <c r="H78" s="74">
        <f>2!P76</f>
        <v>133</v>
      </c>
      <c r="I78" s="72" t="str">
        <f>2!Q76</f>
        <v>I.</v>
      </c>
      <c r="J78" s="74">
        <f>3!S76</f>
        <v>83</v>
      </c>
      <c r="K78" s="72" t="str">
        <f>3!T76</f>
        <v>III.</v>
      </c>
      <c r="L78" s="75">
        <f t="shared" si="4"/>
        <v>361</v>
      </c>
      <c r="M78" s="76">
        <f t="shared" si="5"/>
        <v>32</v>
      </c>
      <c r="N78" s="99"/>
      <c r="O78" s="95">
        <f>3!D76</f>
        <v>4</v>
      </c>
      <c r="P78" s="95">
        <f>1!D76+2!D76+3!G76</f>
        <v>15</v>
      </c>
      <c r="Q78" s="95">
        <f>1!E76+2!E76+3!H76+3!E76</f>
        <v>12</v>
      </c>
      <c r="R78" s="95">
        <f>1!F76+2!F76+3!F76+3!I76</f>
        <v>4</v>
      </c>
      <c r="T78" s="122" t="s">
        <v>194</v>
      </c>
      <c r="U78" s="122" t="s">
        <v>66</v>
      </c>
      <c r="V78" s="122" t="s">
        <v>85</v>
      </c>
      <c r="W78" s="122"/>
      <c r="X78" s="122" t="s">
        <v>285</v>
      </c>
      <c r="Y78" s="122" t="s">
        <v>39</v>
      </c>
      <c r="Z78" s="122" t="s">
        <v>191</v>
      </c>
    </row>
    <row r="79" spans="1:26" s="71" customFormat="1" ht="12.75">
      <c r="A79" s="72">
        <v>74</v>
      </c>
      <c r="B79" s="127" t="s">
        <v>18</v>
      </c>
      <c r="C79" s="128" t="s">
        <v>65</v>
      </c>
      <c r="D79" s="129" t="s">
        <v>66</v>
      </c>
      <c r="E79" s="130" t="s">
        <v>67</v>
      </c>
      <c r="F79" s="73">
        <f>1!P77</f>
        <v>142</v>
      </c>
      <c r="G79" s="72" t="str">
        <f>1!Q77</f>
        <v>I.</v>
      </c>
      <c r="H79" s="74">
        <f>2!P77</f>
        <v>124</v>
      </c>
      <c r="I79" s="72" t="str">
        <f>2!Q77</f>
        <v>III.</v>
      </c>
      <c r="J79" s="74">
        <f>3!S77</f>
        <v>86</v>
      </c>
      <c r="K79" s="72" t="str">
        <f>3!T77</f>
        <v>III.</v>
      </c>
      <c r="L79" s="75">
        <f t="shared" si="4"/>
        <v>352</v>
      </c>
      <c r="M79" s="76">
        <f t="shared" si="5"/>
        <v>39</v>
      </c>
      <c r="N79" s="99"/>
      <c r="O79" s="95">
        <f>3!D77</f>
        <v>4</v>
      </c>
      <c r="P79" s="95">
        <f>1!D77+2!D77+3!G77</f>
        <v>8</v>
      </c>
      <c r="Q79" s="95">
        <f>1!E77+2!E77+3!H77+3!E77</f>
        <v>15</v>
      </c>
      <c r="R79" s="95">
        <f>1!F77+2!F77+3!F77+3!I77</f>
        <v>7</v>
      </c>
      <c r="T79" s="122" t="s">
        <v>376</v>
      </c>
      <c r="U79" s="122" t="s">
        <v>66</v>
      </c>
      <c r="V79" s="122" t="s">
        <v>377</v>
      </c>
      <c r="X79" s="122" t="s">
        <v>379</v>
      </c>
      <c r="Y79" s="122" t="s">
        <v>66</v>
      </c>
      <c r="Z79" s="122" t="s">
        <v>134</v>
      </c>
    </row>
    <row r="80" spans="1:26" s="71" customFormat="1" ht="12.75">
      <c r="A80" s="72">
        <v>75</v>
      </c>
      <c r="B80" s="127" t="s">
        <v>437</v>
      </c>
      <c r="C80" s="128" t="s">
        <v>65</v>
      </c>
      <c r="D80" s="129" t="s">
        <v>66</v>
      </c>
      <c r="E80" s="130" t="s">
        <v>67</v>
      </c>
      <c r="F80" s="73">
        <f>1!P78</f>
        <v>142</v>
      </c>
      <c r="G80" s="72" t="str">
        <f>1!Q78</f>
        <v>I.</v>
      </c>
      <c r="H80" s="74">
        <f>2!P78</f>
        <v>127</v>
      </c>
      <c r="I80" s="72" t="str">
        <f>2!Q78</f>
        <v>II.</v>
      </c>
      <c r="J80" s="74">
        <f>3!S78</f>
        <v>80</v>
      </c>
      <c r="K80" s="72" t="str">
        <f>3!T78</f>
        <v>III.</v>
      </c>
      <c r="L80" s="75">
        <f t="shared" si="4"/>
        <v>349</v>
      </c>
      <c r="M80" s="76">
        <f t="shared" si="5"/>
        <v>40</v>
      </c>
      <c r="N80" s="99"/>
      <c r="O80" s="95">
        <f>3!D78</f>
        <v>1</v>
      </c>
      <c r="P80" s="95">
        <f>1!D78+2!D78+3!G78</f>
        <v>12</v>
      </c>
      <c r="Q80" s="95">
        <f>1!E78+2!E78+3!H78+3!E78</f>
        <v>14</v>
      </c>
      <c r="R80" s="95">
        <f>1!F78+2!F78+3!F78+3!I78</f>
        <v>7</v>
      </c>
      <c r="T80" s="71" t="s">
        <v>376</v>
      </c>
      <c r="U80" s="71" t="s">
        <v>66</v>
      </c>
      <c r="V80" s="71" t="s">
        <v>32</v>
      </c>
      <c r="W80" s="122"/>
      <c r="X80" s="122" t="s">
        <v>286</v>
      </c>
      <c r="Y80" s="122" t="s">
        <v>112</v>
      </c>
      <c r="Z80" s="122" t="s">
        <v>134</v>
      </c>
    </row>
    <row r="81" spans="1:26" s="71" customFormat="1" ht="12.75">
      <c r="A81" s="72">
        <v>76</v>
      </c>
      <c r="B81" s="127" t="s">
        <v>18</v>
      </c>
      <c r="C81" s="128" t="s">
        <v>446</v>
      </c>
      <c r="D81" s="129" t="s">
        <v>89</v>
      </c>
      <c r="E81" s="130" t="s">
        <v>25</v>
      </c>
      <c r="F81" s="73">
        <f>1!P79</f>
        <v>141</v>
      </c>
      <c r="G81" s="72" t="str">
        <f>1!Q79</f>
        <v>I.</v>
      </c>
      <c r="H81" s="74">
        <f>2!P79</f>
        <v>111</v>
      </c>
      <c r="I81" s="72" t="str">
        <f>2!Q79</f>
        <v>ne</v>
      </c>
      <c r="J81" s="74">
        <f>3!S79</f>
        <v>80</v>
      </c>
      <c r="K81" s="72" t="str">
        <f>3!T79</f>
        <v>III.</v>
      </c>
      <c r="L81" s="75">
        <f t="shared" si="4"/>
        <v>332</v>
      </c>
      <c r="M81" s="76">
        <f t="shared" si="5"/>
        <v>56</v>
      </c>
      <c r="N81" s="99"/>
      <c r="O81" s="95">
        <f>3!D79</f>
        <v>2</v>
      </c>
      <c r="P81" s="95">
        <f>1!D79+2!D79+3!G79</f>
        <v>8</v>
      </c>
      <c r="Q81" s="95">
        <f>1!E79+2!E79+3!H79+3!E79</f>
        <v>13</v>
      </c>
      <c r="R81" s="95">
        <f>1!F79+2!F79+3!F79+3!I79</f>
        <v>6</v>
      </c>
      <c r="T81" s="71" t="s">
        <v>418</v>
      </c>
      <c r="U81" s="71" t="s">
        <v>70</v>
      </c>
      <c r="V81" s="71" t="s">
        <v>32</v>
      </c>
      <c r="X81" s="122" t="s">
        <v>380</v>
      </c>
      <c r="Y81" s="122" t="s">
        <v>132</v>
      </c>
      <c r="Z81" s="122" t="s">
        <v>85</v>
      </c>
    </row>
    <row r="82" spans="1:26" s="71" customFormat="1" ht="12.75">
      <c r="A82" s="72">
        <v>77</v>
      </c>
      <c r="B82" s="127" t="s">
        <v>18</v>
      </c>
      <c r="C82" s="128" t="s">
        <v>420</v>
      </c>
      <c r="D82" s="129" t="s">
        <v>31</v>
      </c>
      <c r="E82" s="130" t="s">
        <v>276</v>
      </c>
      <c r="F82" s="73">
        <f>1!P80</f>
        <v>78</v>
      </c>
      <c r="G82" s="72" t="str">
        <f>1!Q80</f>
        <v>ne</v>
      </c>
      <c r="H82" s="74">
        <f>2!P80</f>
        <v>44</v>
      </c>
      <c r="I82" s="72" t="str">
        <f>2!Q80</f>
        <v>ne</v>
      </c>
      <c r="J82" s="74">
        <f>3!S80</f>
        <v>47</v>
      </c>
      <c r="K82" s="72" t="str">
        <f>3!T80</f>
        <v>ne</v>
      </c>
      <c r="L82" s="75">
        <f t="shared" si="4"/>
        <v>169</v>
      </c>
      <c r="M82" s="76">
        <f t="shared" si="5"/>
        <v>92</v>
      </c>
      <c r="N82" s="99"/>
      <c r="O82" s="95">
        <f>3!D80</f>
        <v>0</v>
      </c>
      <c r="P82" s="95">
        <f>1!D80+2!D80+3!G80</f>
        <v>1</v>
      </c>
      <c r="Q82" s="95">
        <f>1!E80+2!E80+3!H80+3!E80</f>
        <v>6</v>
      </c>
      <c r="R82" s="95">
        <f>1!F80+2!F80+3!F80+3!I80</f>
        <v>4</v>
      </c>
      <c r="T82" s="122" t="s">
        <v>195</v>
      </c>
      <c r="U82" s="122" t="s">
        <v>196</v>
      </c>
      <c r="V82" s="122" t="s">
        <v>96</v>
      </c>
      <c r="W82" s="122"/>
      <c r="X82" s="122" t="s">
        <v>287</v>
      </c>
      <c r="Y82" s="122" t="s">
        <v>288</v>
      </c>
      <c r="Z82" s="122" t="s">
        <v>289</v>
      </c>
    </row>
    <row r="83" spans="1:26" s="71" customFormat="1" ht="12.75">
      <c r="A83" s="72">
        <v>78</v>
      </c>
      <c r="B83" s="127" t="s">
        <v>18</v>
      </c>
      <c r="C83" s="128" t="s">
        <v>120</v>
      </c>
      <c r="D83" s="129" t="s">
        <v>29</v>
      </c>
      <c r="E83" s="130" t="s">
        <v>121</v>
      </c>
      <c r="F83" s="73">
        <f>1!P81</f>
        <v>147</v>
      </c>
      <c r="G83" s="72" t="str">
        <f>1!Q81</f>
        <v>M</v>
      </c>
      <c r="H83" s="74">
        <f>2!P81</f>
        <v>142</v>
      </c>
      <c r="I83" s="72" t="str">
        <f>2!Q81</f>
        <v>M</v>
      </c>
      <c r="J83" s="74">
        <f>3!S81</f>
        <v>107</v>
      </c>
      <c r="K83" s="72" t="str">
        <f>3!T81</f>
        <v>II.</v>
      </c>
      <c r="L83" s="75">
        <f t="shared" si="4"/>
        <v>396</v>
      </c>
      <c r="M83" s="76">
        <f t="shared" si="5"/>
        <v>6</v>
      </c>
      <c r="N83" s="99"/>
      <c r="O83" s="95">
        <f>3!D81</f>
        <v>3</v>
      </c>
      <c r="P83" s="95">
        <f>1!D81+2!D81+3!G81</f>
        <v>19</v>
      </c>
      <c r="Q83" s="95">
        <f>1!E81+2!E81+3!H81+3!E81</f>
        <v>17</v>
      </c>
      <c r="R83" s="95">
        <f>1!F81+2!F81+3!F81+3!I81</f>
        <v>1</v>
      </c>
      <c r="T83" s="71" t="s">
        <v>195</v>
      </c>
      <c r="U83" s="71" t="s">
        <v>197</v>
      </c>
      <c r="V83" s="71" t="s">
        <v>96</v>
      </c>
      <c r="X83" s="122" t="s">
        <v>290</v>
      </c>
      <c r="Y83" s="122" t="s">
        <v>39</v>
      </c>
      <c r="Z83" s="122" t="s">
        <v>143</v>
      </c>
    </row>
    <row r="84" spans="1:26" s="71" customFormat="1" ht="12.75">
      <c r="A84" s="72">
        <v>79</v>
      </c>
      <c r="B84" s="127" t="s">
        <v>437</v>
      </c>
      <c r="C84" s="128" t="s">
        <v>120</v>
      </c>
      <c r="D84" s="129" t="s">
        <v>29</v>
      </c>
      <c r="E84" s="130" t="s">
        <v>121</v>
      </c>
      <c r="F84" s="73">
        <f>1!P82</f>
        <v>146</v>
      </c>
      <c r="G84" s="72" t="str">
        <f>1!Q82</f>
        <v>M</v>
      </c>
      <c r="H84" s="74">
        <f>2!P82</f>
        <v>140</v>
      </c>
      <c r="I84" s="72" t="str">
        <f>2!Q82</f>
        <v>M</v>
      </c>
      <c r="J84" s="74">
        <f>3!S82</f>
        <v>107</v>
      </c>
      <c r="K84" s="72" t="str">
        <f>3!T82</f>
        <v>II.</v>
      </c>
      <c r="L84" s="75">
        <f t="shared" si="4"/>
        <v>393</v>
      </c>
      <c r="M84" s="76">
        <f t="shared" si="5"/>
        <v>8</v>
      </c>
      <c r="N84" s="99"/>
      <c r="O84" s="95">
        <f>3!D82</f>
        <v>3</v>
      </c>
      <c r="P84" s="95">
        <f>1!D82+2!D82+3!G82</f>
        <v>18</v>
      </c>
      <c r="Q84" s="95">
        <f>1!E82+2!E82+3!H82+3!E82</f>
        <v>16</v>
      </c>
      <c r="R84" s="95">
        <f>1!F82+2!F82+3!F82+3!I82</f>
        <v>3</v>
      </c>
      <c r="T84" s="71" t="s">
        <v>52</v>
      </c>
      <c r="U84" s="71" t="s">
        <v>54</v>
      </c>
      <c r="V84" s="71" t="s">
        <v>419</v>
      </c>
      <c r="W84" s="122"/>
      <c r="X84" s="122" t="s">
        <v>291</v>
      </c>
      <c r="Y84" s="122" t="s">
        <v>39</v>
      </c>
      <c r="Z84" s="122" t="s">
        <v>143</v>
      </c>
    </row>
    <row r="85" spans="1:26" s="71" customFormat="1" ht="12.75">
      <c r="A85" s="72">
        <v>80</v>
      </c>
      <c r="B85" s="127" t="s">
        <v>18</v>
      </c>
      <c r="C85" s="128" t="s">
        <v>87</v>
      </c>
      <c r="D85" s="129" t="s">
        <v>36</v>
      </c>
      <c r="E85" s="130" t="s">
        <v>67</v>
      </c>
      <c r="F85" s="73">
        <f>1!P83</f>
        <v>139</v>
      </c>
      <c r="G85" s="72" t="str">
        <f>1!Q83</f>
        <v>II.</v>
      </c>
      <c r="H85" s="74">
        <f>2!P83</f>
        <v>141</v>
      </c>
      <c r="I85" s="72" t="str">
        <f>2!Q83</f>
        <v>M</v>
      </c>
      <c r="J85" s="74">
        <f>3!S83</f>
        <v>82</v>
      </c>
      <c r="K85" s="72" t="str">
        <f>3!T83</f>
        <v>III.</v>
      </c>
      <c r="L85" s="75">
        <f t="shared" si="4"/>
        <v>362</v>
      </c>
      <c r="M85" s="76">
        <f t="shared" si="5"/>
        <v>31</v>
      </c>
      <c r="N85" s="99"/>
      <c r="O85" s="95">
        <f>3!D83</f>
        <v>2</v>
      </c>
      <c r="P85" s="95">
        <f>1!D83+2!D83+3!G83</f>
        <v>15</v>
      </c>
      <c r="Q85" s="95">
        <f>1!E83+2!E83+3!H83+3!E83</f>
        <v>14</v>
      </c>
      <c r="R85" s="95">
        <f>1!F83+2!F83+3!F83+3!I83</f>
        <v>7</v>
      </c>
      <c r="T85" s="122" t="s">
        <v>198</v>
      </c>
      <c r="U85" s="122" t="s">
        <v>84</v>
      </c>
      <c r="V85" s="122" t="s">
        <v>108</v>
      </c>
      <c r="X85" s="122" t="s">
        <v>292</v>
      </c>
      <c r="Y85" s="122" t="s">
        <v>42</v>
      </c>
      <c r="Z85" s="122" t="s">
        <v>134</v>
      </c>
    </row>
    <row r="86" spans="1:26" s="71" customFormat="1" ht="12.75">
      <c r="A86" s="72">
        <v>81</v>
      </c>
      <c r="B86" s="127" t="s">
        <v>18</v>
      </c>
      <c r="C86" s="128" t="s">
        <v>316</v>
      </c>
      <c r="D86" s="129" t="s">
        <v>54</v>
      </c>
      <c r="E86" s="130" t="s">
        <v>25</v>
      </c>
      <c r="F86" s="73">
        <f>1!P84</f>
        <v>140</v>
      </c>
      <c r="G86" s="72" t="str">
        <f>1!Q84</f>
        <v>I.</v>
      </c>
      <c r="H86" s="74">
        <f>2!P84</f>
        <v>131</v>
      </c>
      <c r="I86" s="72" t="str">
        <f>2!Q84</f>
        <v>I.</v>
      </c>
      <c r="J86" s="74">
        <f>3!S84</f>
        <v>78</v>
      </c>
      <c r="K86" s="72" t="str">
        <f>3!T84</f>
        <v>ne</v>
      </c>
      <c r="L86" s="75">
        <f t="shared" si="4"/>
        <v>349</v>
      </c>
      <c r="M86" s="76">
        <f t="shared" si="5"/>
        <v>40</v>
      </c>
      <c r="N86" s="99"/>
      <c r="O86" s="95">
        <f>3!D84</f>
        <v>3</v>
      </c>
      <c r="P86" s="95">
        <f>1!D84+2!D84+3!G84</f>
        <v>10</v>
      </c>
      <c r="Q86" s="95">
        <f>1!E84+2!E84+3!H84+3!E84</f>
        <v>16</v>
      </c>
      <c r="R86" s="95">
        <f>1!F84+2!F84+3!F84+3!I84</f>
        <v>5</v>
      </c>
      <c r="T86" s="122" t="s">
        <v>69</v>
      </c>
      <c r="U86" s="122" t="s">
        <v>70</v>
      </c>
      <c r="V86" s="122" t="s">
        <v>67</v>
      </c>
      <c r="W86" s="122"/>
      <c r="X86" s="122" t="s">
        <v>127</v>
      </c>
      <c r="Y86" s="122" t="s">
        <v>59</v>
      </c>
      <c r="Z86" s="122" t="s">
        <v>121</v>
      </c>
    </row>
    <row r="87" spans="1:26" s="71" customFormat="1" ht="12.75">
      <c r="A87" s="72">
        <v>82</v>
      </c>
      <c r="B87" s="127" t="s">
        <v>437</v>
      </c>
      <c r="C87" s="128" t="s">
        <v>316</v>
      </c>
      <c r="D87" s="129" t="s">
        <v>54</v>
      </c>
      <c r="E87" s="130" t="s">
        <v>25</v>
      </c>
      <c r="F87" s="73">
        <f>1!P85</f>
        <v>140</v>
      </c>
      <c r="G87" s="72" t="str">
        <f>1!Q85</f>
        <v>I.</v>
      </c>
      <c r="H87" s="74">
        <f>2!P85</f>
        <v>122</v>
      </c>
      <c r="I87" s="72" t="str">
        <f>2!Q85</f>
        <v>III.</v>
      </c>
      <c r="J87" s="74">
        <f>3!S85</f>
        <v>64</v>
      </c>
      <c r="K87" s="72" t="str">
        <f>3!T85</f>
        <v>ne</v>
      </c>
      <c r="L87" s="75">
        <f t="shared" si="4"/>
        <v>326</v>
      </c>
      <c r="M87" s="76">
        <f t="shared" si="5"/>
        <v>62</v>
      </c>
      <c r="N87" s="99"/>
      <c r="O87" s="95">
        <f>3!D85</f>
        <v>2</v>
      </c>
      <c r="P87" s="95">
        <f>1!D85+2!D85+3!G85</f>
        <v>7</v>
      </c>
      <c r="Q87" s="95">
        <f>1!E85+2!E85+3!H85+3!E85</f>
        <v>14</v>
      </c>
      <c r="R87" s="95">
        <f>1!F85+2!F85+3!F85+3!I85</f>
        <v>9</v>
      </c>
      <c r="T87" s="122" t="s">
        <v>69</v>
      </c>
      <c r="U87" s="122" t="s">
        <v>70</v>
      </c>
      <c r="V87" s="122" t="s">
        <v>71</v>
      </c>
      <c r="X87" s="122" t="s">
        <v>293</v>
      </c>
      <c r="Y87" s="122" t="s">
        <v>66</v>
      </c>
      <c r="Z87" s="122" t="s">
        <v>108</v>
      </c>
    </row>
    <row r="88" spans="1:26" s="71" customFormat="1" ht="12.75">
      <c r="A88" s="72">
        <v>83</v>
      </c>
      <c r="B88" s="127" t="s">
        <v>18</v>
      </c>
      <c r="C88" s="128" t="s">
        <v>324</v>
      </c>
      <c r="D88" s="129" t="s">
        <v>325</v>
      </c>
      <c r="E88" s="130" t="s">
        <v>67</v>
      </c>
      <c r="F88" s="73">
        <f>1!P86</f>
        <v>137</v>
      </c>
      <c r="G88" s="72" t="str">
        <f>1!Q86</f>
        <v>II.</v>
      </c>
      <c r="H88" s="74">
        <f>2!P86</f>
        <v>102</v>
      </c>
      <c r="I88" s="72" t="str">
        <f>2!Q86</f>
        <v>ne</v>
      </c>
      <c r="J88" s="74">
        <f>3!S86</f>
        <v>79</v>
      </c>
      <c r="K88" s="72" t="str">
        <f>3!T86</f>
        <v>ne</v>
      </c>
      <c r="L88" s="75">
        <f t="shared" si="4"/>
        <v>318</v>
      </c>
      <c r="M88" s="76">
        <f t="shared" si="5"/>
        <v>67</v>
      </c>
      <c r="O88" s="95">
        <f>3!D86</f>
        <v>0</v>
      </c>
      <c r="P88" s="95">
        <f>1!D86+2!D86+3!G86</f>
        <v>9</v>
      </c>
      <c r="Q88" s="95">
        <f>1!E86+2!E86+3!H86+3!E86</f>
        <v>11</v>
      </c>
      <c r="R88" s="95">
        <f>1!F86+2!F86+3!F86+3!I86</f>
        <v>7</v>
      </c>
      <c r="T88" s="122" t="s">
        <v>385</v>
      </c>
      <c r="U88" s="122" t="s">
        <v>29</v>
      </c>
      <c r="V88" s="122" t="s">
        <v>375</v>
      </c>
      <c r="W88" s="122"/>
      <c r="X88" s="122" t="s">
        <v>294</v>
      </c>
      <c r="Y88" s="122" t="s">
        <v>51</v>
      </c>
      <c r="Z88" s="122" t="s">
        <v>40</v>
      </c>
    </row>
    <row r="89" spans="1:26" s="71" customFormat="1" ht="12.75">
      <c r="A89" s="72">
        <v>84</v>
      </c>
      <c r="B89" s="127" t="s">
        <v>18</v>
      </c>
      <c r="C89" s="128" t="s">
        <v>88</v>
      </c>
      <c r="D89" s="129" t="s">
        <v>89</v>
      </c>
      <c r="E89" s="130" t="s">
        <v>85</v>
      </c>
      <c r="F89" s="73">
        <f>1!P87</f>
        <v>132</v>
      </c>
      <c r="G89" s="72" t="str">
        <f>1!Q87</f>
        <v>III.</v>
      </c>
      <c r="H89" s="74">
        <f>2!P87</f>
        <v>104</v>
      </c>
      <c r="I89" s="72" t="str">
        <f>2!Q87</f>
        <v>ne</v>
      </c>
      <c r="J89" s="74">
        <f>3!S87</f>
        <v>62</v>
      </c>
      <c r="K89" s="72" t="str">
        <f>3!T87</f>
        <v>ne</v>
      </c>
      <c r="L89" s="75">
        <f t="shared" si="4"/>
        <v>298</v>
      </c>
      <c r="M89" s="76">
        <f t="shared" si="5"/>
        <v>78</v>
      </c>
      <c r="O89" s="95">
        <f>3!D87</f>
        <v>0</v>
      </c>
      <c r="P89" s="95">
        <f>1!D87+2!D87+3!G87</f>
        <v>7</v>
      </c>
      <c r="Q89" s="95">
        <f>1!E87+2!E87+3!H87+3!E87</f>
        <v>10</v>
      </c>
      <c r="R89" s="95">
        <f>1!F87+2!F87+3!F87+3!I87</f>
        <v>8</v>
      </c>
      <c r="T89" s="122" t="s">
        <v>199</v>
      </c>
      <c r="U89" s="122" t="s">
        <v>47</v>
      </c>
      <c r="V89" s="122" t="s">
        <v>71</v>
      </c>
      <c r="W89" s="122"/>
      <c r="X89" s="122" t="s">
        <v>295</v>
      </c>
      <c r="Y89" s="122" t="s">
        <v>183</v>
      </c>
      <c r="Z89" s="122" t="s">
        <v>296</v>
      </c>
    </row>
    <row r="90" spans="1:26" s="71" customFormat="1" ht="12.75">
      <c r="A90" s="72">
        <v>85</v>
      </c>
      <c r="B90" s="127" t="s">
        <v>437</v>
      </c>
      <c r="C90" s="128" t="s">
        <v>88</v>
      </c>
      <c r="D90" s="129" t="s">
        <v>89</v>
      </c>
      <c r="E90" s="130" t="s">
        <v>85</v>
      </c>
      <c r="F90" s="73">
        <f>1!P88</f>
        <v>128</v>
      </c>
      <c r="G90" s="72" t="str">
        <f>1!Q88</f>
        <v>III.</v>
      </c>
      <c r="H90" s="74">
        <f>2!P88</f>
        <v>97</v>
      </c>
      <c r="I90" s="72" t="str">
        <f>2!Q88</f>
        <v>ne</v>
      </c>
      <c r="J90" s="74">
        <f>3!S88</f>
        <v>73</v>
      </c>
      <c r="K90" s="72" t="str">
        <f>3!T88</f>
        <v>ne</v>
      </c>
      <c r="L90" s="75">
        <f t="shared" si="4"/>
        <v>298</v>
      </c>
      <c r="M90" s="76">
        <f t="shared" si="5"/>
        <v>78</v>
      </c>
      <c r="O90" s="95">
        <f>3!D88</f>
        <v>0</v>
      </c>
      <c r="P90" s="95">
        <f>1!D88+2!D88+3!G88</f>
        <v>6</v>
      </c>
      <c r="Q90" s="95">
        <f>1!E88+2!E88+3!H88+3!E88</f>
        <v>11</v>
      </c>
      <c r="R90" s="95">
        <f>1!F88+2!F88+3!F88+3!I88</f>
        <v>6</v>
      </c>
      <c r="T90" s="122" t="s">
        <v>199</v>
      </c>
      <c r="U90" s="122" t="s">
        <v>47</v>
      </c>
      <c r="V90" s="122" t="s">
        <v>386</v>
      </c>
      <c r="W90" s="122"/>
      <c r="X90" s="122" t="s">
        <v>297</v>
      </c>
      <c r="Y90" s="122" t="s">
        <v>89</v>
      </c>
      <c r="Z90" s="122" t="s">
        <v>216</v>
      </c>
    </row>
    <row r="91" spans="1:26" s="71" customFormat="1" ht="12.75">
      <c r="A91" s="72">
        <v>86</v>
      </c>
      <c r="B91" s="127" t="s">
        <v>18</v>
      </c>
      <c r="C91" s="128" t="s">
        <v>107</v>
      </c>
      <c r="D91" s="129" t="s">
        <v>59</v>
      </c>
      <c r="E91" s="130" t="s">
        <v>108</v>
      </c>
      <c r="F91" s="73">
        <f>1!P89</f>
        <v>143</v>
      </c>
      <c r="G91" s="72" t="str">
        <f>1!Q89</f>
        <v>I.</v>
      </c>
      <c r="H91" s="74">
        <f>2!P89</f>
        <v>121</v>
      </c>
      <c r="I91" s="72" t="str">
        <f>2!Q89</f>
        <v>III.</v>
      </c>
      <c r="J91" s="74">
        <f>3!S89</f>
        <v>72</v>
      </c>
      <c r="K91" s="72" t="str">
        <f>3!T89</f>
        <v>ne</v>
      </c>
      <c r="L91" s="75">
        <f t="shared" si="4"/>
        <v>336</v>
      </c>
      <c r="M91" s="76">
        <f t="shared" si="5"/>
        <v>52</v>
      </c>
      <c r="O91" s="95">
        <f>3!D89</f>
        <v>2</v>
      </c>
      <c r="P91" s="95">
        <f>1!D89+2!D89+3!G89</f>
        <v>12</v>
      </c>
      <c r="Q91" s="95">
        <f>1!E89+2!E89+3!H89+3!E89</f>
        <v>12</v>
      </c>
      <c r="R91" s="95">
        <f>1!F89+2!F89+3!F89+3!I89</f>
        <v>7</v>
      </c>
      <c r="T91" s="122" t="s">
        <v>200</v>
      </c>
      <c r="U91" s="122" t="s">
        <v>39</v>
      </c>
      <c r="V91" s="122" t="s">
        <v>166</v>
      </c>
      <c r="W91" s="122"/>
      <c r="X91" s="122" t="s">
        <v>297</v>
      </c>
      <c r="Y91" s="122" t="s">
        <v>73</v>
      </c>
      <c r="Z91" s="122" t="s">
        <v>216</v>
      </c>
    </row>
    <row r="92" spans="1:26" s="71" customFormat="1" ht="12.75">
      <c r="A92" s="72">
        <v>87</v>
      </c>
      <c r="B92" s="127" t="s">
        <v>437</v>
      </c>
      <c r="C92" s="128" t="s">
        <v>107</v>
      </c>
      <c r="D92" s="129" t="s">
        <v>59</v>
      </c>
      <c r="E92" s="130" t="s">
        <v>108</v>
      </c>
      <c r="F92" s="73">
        <f>1!P90</f>
        <v>136</v>
      </c>
      <c r="G92" s="72" t="str">
        <f>1!Q90</f>
        <v>II.</v>
      </c>
      <c r="H92" s="74">
        <f>2!P90</f>
        <v>125</v>
      </c>
      <c r="I92" s="72" t="str">
        <f>2!Q90</f>
        <v>II.</v>
      </c>
      <c r="J92" s="74">
        <f>3!S90</f>
        <v>75</v>
      </c>
      <c r="K92" s="72" t="str">
        <f>3!T90</f>
        <v>ne</v>
      </c>
      <c r="L92" s="75">
        <f t="shared" si="4"/>
        <v>336</v>
      </c>
      <c r="M92" s="76">
        <f t="shared" si="5"/>
        <v>52</v>
      </c>
      <c r="O92" s="95">
        <f>3!D90</f>
        <v>1</v>
      </c>
      <c r="P92" s="95">
        <f>1!D90+2!D90+3!G90</f>
        <v>5</v>
      </c>
      <c r="Q92" s="95">
        <f>1!E90+2!E90+3!H90+3!E90</f>
        <v>20</v>
      </c>
      <c r="R92" s="95">
        <f>1!F90+2!F90+3!F90+3!I90</f>
        <v>5</v>
      </c>
      <c r="T92" s="122" t="s">
        <v>201</v>
      </c>
      <c r="U92" s="122" t="s">
        <v>89</v>
      </c>
      <c r="V92" s="122" t="s">
        <v>25</v>
      </c>
      <c r="W92" s="122"/>
      <c r="X92" s="122" t="s">
        <v>298</v>
      </c>
      <c r="Y92" s="122" t="s">
        <v>73</v>
      </c>
      <c r="Z92" s="122" t="s">
        <v>216</v>
      </c>
    </row>
    <row r="93" spans="1:26" s="71" customFormat="1" ht="12.75">
      <c r="A93" s="72">
        <v>88</v>
      </c>
      <c r="B93" s="127" t="s">
        <v>18</v>
      </c>
      <c r="C93" s="128" t="s">
        <v>23</v>
      </c>
      <c r="D93" s="129" t="s">
        <v>24</v>
      </c>
      <c r="E93" s="130" t="s">
        <v>25</v>
      </c>
      <c r="F93" s="73">
        <f>1!P91</f>
        <v>146</v>
      </c>
      <c r="G93" s="72" t="str">
        <f>1!Q91</f>
        <v>M</v>
      </c>
      <c r="H93" s="74">
        <f>2!P91</f>
        <v>126</v>
      </c>
      <c r="I93" s="72" t="str">
        <f>2!Q91</f>
        <v>II.</v>
      </c>
      <c r="J93" s="74">
        <f>3!S91</f>
        <v>82</v>
      </c>
      <c r="K93" s="72" t="str">
        <f>3!T91</f>
        <v>III.</v>
      </c>
      <c r="L93" s="75">
        <f t="shared" si="4"/>
        <v>354</v>
      </c>
      <c r="M93" s="76">
        <f t="shared" si="5"/>
        <v>38</v>
      </c>
      <c r="O93" s="95">
        <f>3!D91</f>
        <v>0</v>
      </c>
      <c r="P93" s="95">
        <f>1!D91+2!D91+3!G91</f>
        <v>17</v>
      </c>
      <c r="Q93" s="95">
        <f>1!E91+2!E91+3!H91+3!E91</f>
        <v>12</v>
      </c>
      <c r="R93" s="95">
        <f>1!F91+2!F91+3!F91+3!I91</f>
        <v>4</v>
      </c>
      <c r="T93" s="122" t="s">
        <v>202</v>
      </c>
      <c r="U93" s="122" t="s">
        <v>59</v>
      </c>
      <c r="V93" s="122" t="s">
        <v>137</v>
      </c>
      <c r="W93" s="122"/>
      <c r="X93" s="122" t="s">
        <v>299</v>
      </c>
      <c r="Y93" s="122" t="s">
        <v>300</v>
      </c>
      <c r="Z93" s="122" t="s">
        <v>134</v>
      </c>
    </row>
    <row r="94" spans="1:26" s="71" customFormat="1" ht="12.75">
      <c r="A94" s="72">
        <v>89</v>
      </c>
      <c r="B94" s="127" t="s">
        <v>18</v>
      </c>
      <c r="C94" s="128" t="s">
        <v>26</v>
      </c>
      <c r="D94" s="129" t="s">
        <v>27</v>
      </c>
      <c r="E94" s="130" t="s">
        <v>25</v>
      </c>
      <c r="F94" s="73">
        <f>1!P92</f>
        <v>124</v>
      </c>
      <c r="G94" s="72" t="str">
        <f>1!Q92</f>
        <v>ne</v>
      </c>
      <c r="H94" s="74">
        <f>2!P92</f>
        <v>109</v>
      </c>
      <c r="I94" s="72" t="str">
        <f>2!Q92</f>
        <v>ne</v>
      </c>
      <c r="J94" s="74">
        <f>3!S92</f>
        <v>78</v>
      </c>
      <c r="K94" s="72" t="str">
        <f>3!T92</f>
        <v>ne</v>
      </c>
      <c r="L94" s="75">
        <f t="shared" si="4"/>
        <v>311</v>
      </c>
      <c r="M94" s="76">
        <f t="shared" si="5"/>
        <v>71</v>
      </c>
      <c r="O94" s="95">
        <f>3!D92</f>
        <v>0</v>
      </c>
      <c r="P94" s="95">
        <f>1!D92+2!D92+3!G92</f>
        <v>2</v>
      </c>
      <c r="Q94" s="95">
        <f>1!E92+2!E92+3!H92+3!E92</f>
        <v>17</v>
      </c>
      <c r="R94" s="95">
        <f>1!F92+2!F92+3!F92+3!I92</f>
        <v>8</v>
      </c>
      <c r="T94" s="122" t="s">
        <v>83</v>
      </c>
      <c r="U94" s="122" t="s">
        <v>84</v>
      </c>
      <c r="V94" s="122" t="s">
        <v>85</v>
      </c>
      <c r="W94" s="122"/>
      <c r="X94" s="122" t="s">
        <v>90</v>
      </c>
      <c r="Y94" s="122" t="s">
        <v>91</v>
      </c>
      <c r="Z94" s="122" t="s">
        <v>92</v>
      </c>
    </row>
    <row r="95" spans="1:26" s="71" customFormat="1" ht="12.75">
      <c r="A95" s="72">
        <v>90</v>
      </c>
      <c r="B95" s="127" t="s">
        <v>18</v>
      </c>
      <c r="C95" s="128" t="s">
        <v>448</v>
      </c>
      <c r="D95" s="129" t="s">
        <v>47</v>
      </c>
      <c r="E95" s="130" t="s">
        <v>126</v>
      </c>
      <c r="F95" s="73">
        <f>1!P93</f>
        <v>144</v>
      </c>
      <c r="G95" s="72" t="str">
        <f>1!Q93</f>
        <v>I.</v>
      </c>
      <c r="H95" s="74">
        <f>2!P93</f>
        <v>136</v>
      </c>
      <c r="I95" s="72" t="str">
        <f>2!Q93</f>
        <v>I.</v>
      </c>
      <c r="J95" s="74">
        <f>3!S93</f>
        <v>89</v>
      </c>
      <c r="K95" s="72" t="str">
        <f>3!T93</f>
        <v>III.</v>
      </c>
      <c r="L95" s="75">
        <f t="shared" si="4"/>
        <v>369</v>
      </c>
      <c r="M95" s="76">
        <f t="shared" si="5"/>
        <v>28</v>
      </c>
      <c r="O95" s="95">
        <f>3!D93</f>
        <v>0</v>
      </c>
      <c r="P95" s="95">
        <f>1!D93+2!D93+3!G93</f>
        <v>18</v>
      </c>
      <c r="Q95" s="95">
        <f>1!E93+2!E93+3!H93+3!E93</f>
        <v>16</v>
      </c>
      <c r="R95" s="95">
        <f>1!F93+2!F93+3!F93+3!I93</f>
        <v>3</v>
      </c>
      <c r="T95" s="122" t="s">
        <v>28</v>
      </c>
      <c r="U95" s="122" t="s">
        <v>29</v>
      </c>
      <c r="V95" s="122" t="s">
        <v>25</v>
      </c>
      <c r="W95" s="122"/>
      <c r="X95" s="122" t="s">
        <v>301</v>
      </c>
      <c r="Y95" s="122" t="s">
        <v>91</v>
      </c>
      <c r="Z95" s="122" t="s">
        <v>92</v>
      </c>
    </row>
    <row r="96" spans="1:26" s="71" customFormat="1" ht="12.75">
      <c r="A96" s="72">
        <v>91</v>
      </c>
      <c r="B96" s="127" t="s">
        <v>18</v>
      </c>
      <c r="C96" s="128" t="s">
        <v>449</v>
      </c>
      <c r="D96" s="129" t="s">
        <v>47</v>
      </c>
      <c r="E96" s="130" t="s">
        <v>126</v>
      </c>
      <c r="F96" s="73">
        <f>1!P94</f>
        <v>138</v>
      </c>
      <c r="G96" s="72" t="str">
        <f>1!Q94</f>
        <v>II.</v>
      </c>
      <c r="H96" s="74">
        <f>2!P94</f>
        <v>124</v>
      </c>
      <c r="I96" s="72" t="str">
        <f>2!Q94</f>
        <v>III.</v>
      </c>
      <c r="J96" s="74">
        <f>3!S94</f>
        <v>76</v>
      </c>
      <c r="K96" s="72" t="str">
        <f>3!T94</f>
        <v>ne</v>
      </c>
      <c r="L96" s="75">
        <f t="shared" si="4"/>
        <v>338</v>
      </c>
      <c r="M96" s="76">
        <f t="shared" si="5"/>
        <v>50</v>
      </c>
      <c r="O96" s="95">
        <f>3!D94</f>
        <v>0</v>
      </c>
      <c r="P96" s="95">
        <f>1!D94+2!D94+3!G94</f>
        <v>10</v>
      </c>
      <c r="Q96" s="95">
        <f>1!E94+2!E94+3!H94+3!E94</f>
        <v>12</v>
      </c>
      <c r="R96" s="95">
        <f>1!F94+2!F94+3!F94+3!I94</f>
        <v>11</v>
      </c>
      <c r="T96" s="122" t="s">
        <v>203</v>
      </c>
      <c r="U96" s="122" t="s">
        <v>204</v>
      </c>
      <c r="V96" s="122" t="s">
        <v>25</v>
      </c>
      <c r="X96" s="122" t="s">
        <v>65</v>
      </c>
      <c r="Y96" s="122" t="s">
        <v>66</v>
      </c>
      <c r="Z96" s="122" t="s">
        <v>67</v>
      </c>
    </row>
    <row r="97" spans="1:26" s="71" customFormat="1" ht="12.75">
      <c r="A97" s="72">
        <v>92</v>
      </c>
      <c r="B97" s="127" t="s">
        <v>18</v>
      </c>
      <c r="C97" s="128" t="s">
        <v>203</v>
      </c>
      <c r="D97" s="129" t="s">
        <v>204</v>
      </c>
      <c r="E97" s="130" t="s">
        <v>25</v>
      </c>
      <c r="F97" s="73">
        <f>1!P95</f>
        <v>139</v>
      </c>
      <c r="G97" s="72" t="str">
        <f>1!Q95</f>
        <v>II.</v>
      </c>
      <c r="H97" s="74">
        <f>2!P95</f>
        <v>123</v>
      </c>
      <c r="I97" s="72" t="str">
        <f>2!Q95</f>
        <v>III.</v>
      </c>
      <c r="J97" s="74">
        <f>3!S95</f>
        <v>86</v>
      </c>
      <c r="K97" s="72" t="str">
        <f>3!T95</f>
        <v>III.</v>
      </c>
      <c r="L97" s="75">
        <f t="shared" si="4"/>
        <v>348</v>
      </c>
      <c r="M97" s="76">
        <f t="shared" si="5"/>
        <v>44</v>
      </c>
      <c r="O97" s="95">
        <f>3!D95</f>
        <v>0</v>
      </c>
      <c r="P97" s="95">
        <f>1!D95+2!D95+3!G95</f>
        <v>11</v>
      </c>
      <c r="Q97" s="95">
        <f>1!E95+2!E95+3!H95+3!E95</f>
        <v>15</v>
      </c>
      <c r="R97" s="95">
        <f>1!F95+2!F95+3!F95+3!I95</f>
        <v>9</v>
      </c>
      <c r="T97" s="122" t="s">
        <v>205</v>
      </c>
      <c r="U97" s="122" t="s">
        <v>89</v>
      </c>
      <c r="V97" s="122" t="s">
        <v>387</v>
      </c>
      <c r="W97" s="122"/>
      <c r="X97" s="122" t="s">
        <v>302</v>
      </c>
      <c r="Y97" s="122" t="s">
        <v>112</v>
      </c>
      <c r="Z97" s="122" t="s">
        <v>85</v>
      </c>
    </row>
    <row r="98" spans="1:26" s="71" customFormat="1" ht="12.75">
      <c r="A98" s="72">
        <v>93</v>
      </c>
      <c r="B98" s="127"/>
      <c r="C98" s="128"/>
      <c r="D98" s="129"/>
      <c r="E98" s="130"/>
      <c r="F98" s="73" t="str">
        <f>1!P96</f>
        <v>©</v>
      </c>
      <c r="G98" s="72" t="str">
        <f>1!Q96</f>
        <v>NE</v>
      </c>
      <c r="H98" s="74" t="str">
        <f>2!P96</f>
        <v>©</v>
      </c>
      <c r="I98" s="72" t="str">
        <f>2!Q96</f>
        <v>NE</v>
      </c>
      <c r="J98" s="74" t="str">
        <f>3!S96</f>
        <v>©</v>
      </c>
      <c r="K98" s="72" t="str">
        <f>3!T96</f>
        <v>NE</v>
      </c>
      <c r="L98" s="75">
        <f t="shared" si="4"/>
        <v>0</v>
      </c>
      <c r="M98" s="76">
        <f t="shared" si="5"/>
        <v>93</v>
      </c>
      <c r="O98" s="95">
        <f>3!D96</f>
        <v>0</v>
      </c>
      <c r="P98" s="95">
        <f>1!D96+2!D96+3!G96</f>
        <v>0</v>
      </c>
      <c r="Q98" s="95">
        <f>1!E96+2!E96+3!H96+3!E96</f>
        <v>0</v>
      </c>
      <c r="R98" s="95">
        <f>1!F96+2!F96+3!F96+3!I96</f>
        <v>0</v>
      </c>
      <c r="T98" s="122" t="s">
        <v>205</v>
      </c>
      <c r="U98" s="122" t="s">
        <v>89</v>
      </c>
      <c r="V98" s="122" t="s">
        <v>77</v>
      </c>
      <c r="W98" s="122"/>
      <c r="X98" s="122" t="s">
        <v>302</v>
      </c>
      <c r="Y98" s="122" t="s">
        <v>112</v>
      </c>
      <c r="Z98" s="122" t="s">
        <v>189</v>
      </c>
    </row>
    <row r="99" spans="1:26" s="71" customFormat="1" ht="12.75">
      <c r="A99" s="72">
        <v>94</v>
      </c>
      <c r="B99" s="127"/>
      <c r="C99" s="128"/>
      <c r="D99" s="129"/>
      <c r="E99" s="130"/>
      <c r="F99" s="73" t="str">
        <f>1!P97</f>
        <v>©</v>
      </c>
      <c r="G99" s="72" t="str">
        <f>1!Q97</f>
        <v>NE</v>
      </c>
      <c r="H99" s="74" t="str">
        <f>2!P97</f>
        <v>©</v>
      </c>
      <c r="I99" s="72" t="str">
        <f>2!Q97</f>
        <v>NE</v>
      </c>
      <c r="J99" s="74" t="str">
        <f>3!S97</f>
        <v>©</v>
      </c>
      <c r="K99" s="72" t="str">
        <f>3!T97</f>
        <v>NE</v>
      </c>
      <c r="L99" s="75">
        <f t="shared" si="4"/>
        <v>0</v>
      </c>
      <c r="M99" s="76">
        <f t="shared" si="5"/>
        <v>93</v>
      </c>
      <c r="O99" s="95">
        <f>3!D97</f>
        <v>0</v>
      </c>
      <c r="P99" s="95">
        <f>1!D97+2!D97+3!G97</f>
        <v>0</v>
      </c>
      <c r="Q99" s="95">
        <f>1!E97+2!E97+3!H97+3!E97</f>
        <v>0</v>
      </c>
      <c r="R99" s="95">
        <f>1!F97+2!F97+3!F97+3!I97</f>
        <v>0</v>
      </c>
      <c r="T99" s="122" t="s">
        <v>205</v>
      </c>
      <c r="U99" s="122" t="s">
        <v>59</v>
      </c>
      <c r="V99" s="122" t="s">
        <v>25</v>
      </c>
      <c r="W99" s="122"/>
      <c r="X99" s="122" t="s">
        <v>105</v>
      </c>
      <c r="Y99" s="122" t="s">
        <v>39</v>
      </c>
      <c r="Z99" s="122" t="s">
        <v>106</v>
      </c>
    </row>
    <row r="100" spans="1:26" s="71" customFormat="1" ht="12.75">
      <c r="A100" s="72">
        <v>95</v>
      </c>
      <c r="B100" s="127"/>
      <c r="C100" s="128"/>
      <c r="D100" s="129"/>
      <c r="E100" s="130"/>
      <c r="F100" s="73" t="str">
        <f>1!P98</f>
        <v>©</v>
      </c>
      <c r="G100" s="72" t="str">
        <f>1!Q98</f>
        <v>NE</v>
      </c>
      <c r="H100" s="74" t="str">
        <f>2!P98</f>
        <v>©</v>
      </c>
      <c r="I100" s="72" t="str">
        <f>2!Q98</f>
        <v>NE</v>
      </c>
      <c r="J100" s="74" t="str">
        <f>3!S98</f>
        <v>©</v>
      </c>
      <c r="K100" s="72" t="str">
        <f>3!T98</f>
        <v>NE</v>
      </c>
      <c r="L100" s="75">
        <f aca="true" t="shared" si="6" ref="L100:L106">SUM(F100:J100)</f>
        <v>0</v>
      </c>
      <c r="M100" s="76">
        <f aca="true" t="shared" si="7" ref="M100:M106">RANK(L100,$L$6:$L$106)</f>
        <v>93</v>
      </c>
      <c r="O100" s="95">
        <f>3!D98</f>
        <v>0</v>
      </c>
      <c r="P100" s="95">
        <f>1!D98+2!D98+3!G98</f>
        <v>0</v>
      </c>
      <c r="Q100" s="95">
        <f>1!E98+2!E98+3!H98+3!E98</f>
        <v>0</v>
      </c>
      <c r="R100" s="95">
        <f>1!F98+2!F98+3!F98+3!I98</f>
        <v>0</v>
      </c>
      <c r="T100" s="122" t="s">
        <v>206</v>
      </c>
      <c r="U100" s="122" t="s">
        <v>112</v>
      </c>
      <c r="V100" s="122" t="s">
        <v>134</v>
      </c>
      <c r="X100" s="122" t="s">
        <v>303</v>
      </c>
      <c r="Y100" s="122" t="s">
        <v>42</v>
      </c>
      <c r="Z100" s="122" t="s">
        <v>67</v>
      </c>
    </row>
    <row r="101" spans="1:26" s="71" customFormat="1" ht="12.75">
      <c r="A101" s="72">
        <v>96</v>
      </c>
      <c r="B101" s="127"/>
      <c r="C101" s="128"/>
      <c r="D101" s="129"/>
      <c r="E101" s="130"/>
      <c r="F101" s="73" t="str">
        <f>1!P99</f>
        <v>©</v>
      </c>
      <c r="G101" s="72" t="str">
        <f>1!Q99</f>
        <v>NE</v>
      </c>
      <c r="H101" s="74" t="str">
        <f>2!P99</f>
        <v>©</v>
      </c>
      <c r="I101" s="72" t="str">
        <f>2!Q99</f>
        <v>NE</v>
      </c>
      <c r="J101" s="74" t="str">
        <f>3!S99</f>
        <v>©</v>
      </c>
      <c r="K101" s="72" t="str">
        <f>3!T99</f>
        <v>NE</v>
      </c>
      <c r="L101" s="75">
        <f t="shared" si="6"/>
        <v>0</v>
      </c>
      <c r="M101" s="76">
        <f t="shared" si="7"/>
        <v>93</v>
      </c>
      <c r="O101" s="95">
        <f>3!D99</f>
        <v>0</v>
      </c>
      <c r="P101" s="95">
        <f>1!D99+2!D99+3!G99</f>
        <v>0</v>
      </c>
      <c r="Q101" s="95">
        <f>1!E99+2!E99+3!H99+3!E99</f>
        <v>0</v>
      </c>
      <c r="R101" s="95">
        <f>1!F99+2!F99+3!F99+3!I99</f>
        <v>0</v>
      </c>
      <c r="T101" s="122" t="s">
        <v>388</v>
      </c>
      <c r="U101" s="122" t="s">
        <v>142</v>
      </c>
      <c r="V101" s="122" t="s">
        <v>389</v>
      </c>
      <c r="W101" s="122"/>
      <c r="X101" s="122" t="s">
        <v>336</v>
      </c>
      <c r="Y101" s="122" t="s">
        <v>89</v>
      </c>
      <c r="Z101" s="122" t="s">
        <v>32</v>
      </c>
    </row>
    <row r="102" spans="1:26" s="71" customFormat="1" ht="12.75">
      <c r="A102" s="72">
        <v>97</v>
      </c>
      <c r="B102" s="127"/>
      <c r="C102" s="128"/>
      <c r="D102" s="129"/>
      <c r="E102" s="130"/>
      <c r="F102" s="73" t="str">
        <f>1!P100</f>
        <v>©</v>
      </c>
      <c r="G102" s="72" t="str">
        <f>1!Q100</f>
        <v>NE</v>
      </c>
      <c r="H102" s="74" t="str">
        <f>2!P100</f>
        <v>©</v>
      </c>
      <c r="I102" s="72" t="str">
        <f>2!Q100</f>
        <v>NE</v>
      </c>
      <c r="J102" s="74" t="str">
        <f>3!S100</f>
        <v>©</v>
      </c>
      <c r="K102" s="72" t="str">
        <f>3!T100</f>
        <v>NE</v>
      </c>
      <c r="L102" s="75">
        <f t="shared" si="6"/>
        <v>0</v>
      </c>
      <c r="M102" s="76">
        <f t="shared" si="7"/>
        <v>93</v>
      </c>
      <c r="O102" s="95">
        <f>3!D100</f>
        <v>0</v>
      </c>
      <c r="P102" s="95">
        <f>1!D100+2!D100+3!G100</f>
        <v>0</v>
      </c>
      <c r="Q102" s="95">
        <f>1!E100+2!E100+3!H100+3!E100</f>
        <v>0</v>
      </c>
      <c r="R102" s="95">
        <f>1!F100+2!F100+3!F100+3!I100</f>
        <v>0</v>
      </c>
      <c r="T102" s="122" t="s">
        <v>207</v>
      </c>
      <c r="U102" s="122" t="s">
        <v>89</v>
      </c>
      <c r="V102" s="122" t="s">
        <v>150</v>
      </c>
      <c r="X102" s="122" t="s">
        <v>420</v>
      </c>
      <c r="Y102" s="122" t="s">
        <v>31</v>
      </c>
      <c r="Z102" s="122" t="s">
        <v>421</v>
      </c>
    </row>
    <row r="103" spans="1:26" s="71" customFormat="1" ht="12.75">
      <c r="A103" s="72">
        <v>98</v>
      </c>
      <c r="B103" s="127"/>
      <c r="C103" s="128"/>
      <c r="D103" s="129"/>
      <c r="E103" s="130"/>
      <c r="F103" s="73" t="str">
        <f>1!P101</f>
        <v>©</v>
      </c>
      <c r="G103" s="72" t="str">
        <f>1!Q101</f>
        <v>NE</v>
      </c>
      <c r="H103" s="74" t="str">
        <f>2!P101</f>
        <v>©</v>
      </c>
      <c r="I103" s="72" t="str">
        <f>2!Q101</f>
        <v>NE</v>
      </c>
      <c r="J103" s="74" t="str">
        <f>3!S101</f>
        <v>©</v>
      </c>
      <c r="K103" s="72" t="str">
        <f>3!T101</f>
        <v>NE</v>
      </c>
      <c r="L103" s="75">
        <f t="shared" si="6"/>
        <v>0</v>
      </c>
      <c r="M103" s="76">
        <f t="shared" si="7"/>
        <v>93</v>
      </c>
      <c r="O103" s="95">
        <f>3!D101</f>
        <v>0</v>
      </c>
      <c r="P103" s="95">
        <f>1!D101+2!D101+3!G101</f>
        <v>0</v>
      </c>
      <c r="Q103" s="95">
        <f>1!E101+2!E101+3!H101+3!E101</f>
        <v>0</v>
      </c>
      <c r="R103" s="95">
        <f>1!F101+2!F101+3!F101+3!I101</f>
        <v>0</v>
      </c>
      <c r="T103" s="122" t="s">
        <v>208</v>
      </c>
      <c r="U103" s="122" t="s">
        <v>89</v>
      </c>
      <c r="V103" s="122" t="s">
        <v>209</v>
      </c>
      <c r="W103" s="122"/>
      <c r="X103" s="122" t="s">
        <v>304</v>
      </c>
      <c r="Y103" s="122" t="s">
        <v>84</v>
      </c>
      <c r="Z103" s="122" t="s">
        <v>67</v>
      </c>
    </row>
    <row r="104" spans="1:26" s="71" customFormat="1" ht="12.75">
      <c r="A104" s="72">
        <v>99</v>
      </c>
      <c r="B104" s="132"/>
      <c r="C104" s="133"/>
      <c r="D104" s="134"/>
      <c r="E104" s="135"/>
      <c r="F104" s="73" t="str">
        <f>1!P102</f>
        <v>©</v>
      </c>
      <c r="G104" s="72" t="str">
        <f>1!Q102</f>
        <v>NE</v>
      </c>
      <c r="H104" s="74" t="str">
        <f>2!P102</f>
        <v>©</v>
      </c>
      <c r="I104" s="72" t="str">
        <f>2!Q102</f>
        <v>NE</v>
      </c>
      <c r="J104" s="74" t="str">
        <f>3!S102</f>
        <v>©</v>
      </c>
      <c r="K104" s="72" t="str">
        <f>3!T102</f>
        <v>NE</v>
      </c>
      <c r="L104" s="75">
        <f t="shared" si="6"/>
        <v>0</v>
      </c>
      <c r="M104" s="76">
        <f t="shared" si="7"/>
        <v>93</v>
      </c>
      <c r="O104" s="95">
        <f>3!D102</f>
        <v>0</v>
      </c>
      <c r="P104" s="95">
        <f>1!D102+2!D102+3!G102</f>
        <v>0</v>
      </c>
      <c r="Q104" s="95">
        <f>1!E102+2!E102+3!H102+3!E102</f>
        <v>0</v>
      </c>
      <c r="R104" s="95">
        <f>1!F102+2!F102+3!F102+3!I102</f>
        <v>0</v>
      </c>
      <c r="T104" s="122" t="s">
        <v>210</v>
      </c>
      <c r="U104" s="122" t="s">
        <v>89</v>
      </c>
      <c r="V104" s="122" t="s">
        <v>189</v>
      </c>
      <c r="W104" s="122"/>
      <c r="X104" s="122" t="s">
        <v>304</v>
      </c>
      <c r="Y104" s="122" t="s">
        <v>36</v>
      </c>
      <c r="Z104" s="122" t="s">
        <v>422</v>
      </c>
    </row>
    <row r="105" spans="1:26" s="71" customFormat="1" ht="12.75">
      <c r="A105" s="72">
        <v>100</v>
      </c>
      <c r="B105" s="127"/>
      <c r="C105" s="133"/>
      <c r="D105" s="134"/>
      <c r="E105" s="135"/>
      <c r="F105" s="73" t="str">
        <f>1!P103</f>
        <v>©</v>
      </c>
      <c r="G105" s="72" t="str">
        <f>1!Q103</f>
        <v>NE</v>
      </c>
      <c r="H105" s="74" t="str">
        <f>2!P103</f>
        <v>©</v>
      </c>
      <c r="I105" s="72" t="str">
        <f>2!Q103</f>
        <v>NE</v>
      </c>
      <c r="J105" s="74" t="str">
        <f>3!S103</f>
        <v>©</v>
      </c>
      <c r="K105" s="72" t="str">
        <f>3!T103</f>
        <v>NE</v>
      </c>
      <c r="L105" s="75">
        <f t="shared" si="6"/>
        <v>0</v>
      </c>
      <c r="M105" s="76">
        <f t="shared" si="7"/>
        <v>93</v>
      </c>
      <c r="O105" s="95">
        <f>3!D103</f>
        <v>0</v>
      </c>
      <c r="P105" s="95">
        <f>1!D103+2!D103+3!G103</f>
        <v>0</v>
      </c>
      <c r="Q105" s="95">
        <f>1!E103+2!E103+3!H103+3!E103</f>
        <v>0</v>
      </c>
      <c r="R105" s="95">
        <f>1!F103+2!F103+3!F103+3!I103</f>
        <v>0</v>
      </c>
      <c r="T105" s="122" t="s">
        <v>95</v>
      </c>
      <c r="U105" s="122" t="s">
        <v>39</v>
      </c>
      <c r="V105" s="122" t="s">
        <v>96</v>
      </c>
      <c r="X105" s="122" t="s">
        <v>305</v>
      </c>
      <c r="Y105" s="122" t="s">
        <v>306</v>
      </c>
      <c r="Z105" s="122" t="s">
        <v>276</v>
      </c>
    </row>
    <row r="106" spans="1:26" s="71" customFormat="1" ht="13.5" thickBot="1">
      <c r="A106" s="77">
        <v>101</v>
      </c>
      <c r="B106" s="136"/>
      <c r="C106" s="137"/>
      <c r="D106" s="138"/>
      <c r="E106" s="139"/>
      <c r="F106" s="78" t="str">
        <f>1!P104</f>
        <v>©</v>
      </c>
      <c r="G106" s="77" t="str">
        <f>1!Q104</f>
        <v>NE</v>
      </c>
      <c r="H106" s="79" t="str">
        <f>2!P104</f>
        <v>©</v>
      </c>
      <c r="I106" s="77" t="str">
        <f>2!Q104</f>
        <v>NE</v>
      </c>
      <c r="J106" s="79" t="str">
        <f>3!S104</f>
        <v>©</v>
      </c>
      <c r="K106" s="77" t="str">
        <f>3!T104</f>
        <v>NE</v>
      </c>
      <c r="L106" s="80">
        <f t="shared" si="6"/>
        <v>0</v>
      </c>
      <c r="M106" s="81">
        <f t="shared" si="7"/>
        <v>93</v>
      </c>
      <c r="O106" s="95">
        <f>3!D104</f>
        <v>0</v>
      </c>
      <c r="P106" s="95">
        <f>1!D104+2!D104+3!G104</f>
        <v>0</v>
      </c>
      <c r="Q106" s="95">
        <f>1!E104+2!E104+3!H104+3!E104</f>
        <v>0</v>
      </c>
      <c r="R106" s="95">
        <f>1!F104+2!F104+3!F104+3!I104</f>
        <v>0</v>
      </c>
      <c r="T106" s="122" t="s">
        <v>367</v>
      </c>
      <c r="U106" s="122" t="s">
        <v>39</v>
      </c>
      <c r="V106" s="122" t="s">
        <v>96</v>
      </c>
      <c r="W106" s="122"/>
      <c r="X106" s="122" t="s">
        <v>307</v>
      </c>
      <c r="Y106" s="122" t="s">
        <v>306</v>
      </c>
      <c r="Z106" s="122" t="s">
        <v>276</v>
      </c>
    </row>
    <row r="107" spans="1:26" s="71" customFormat="1" ht="12.75">
      <c r="A107" s="112"/>
      <c r="B107" s="113"/>
      <c r="C107" s="89"/>
      <c r="D107" s="90"/>
      <c r="E107" s="90"/>
      <c r="F107" s="112"/>
      <c r="G107" s="112"/>
      <c r="H107" s="112"/>
      <c r="I107" s="112"/>
      <c r="J107" s="112"/>
      <c r="K107" s="112"/>
      <c r="L107" s="113"/>
      <c r="M107" s="114"/>
      <c r="O107" s="112"/>
      <c r="P107" s="112"/>
      <c r="Q107" s="112"/>
      <c r="R107" s="112"/>
      <c r="T107" s="122" t="s">
        <v>93</v>
      </c>
      <c r="U107" s="122" t="s">
        <v>94</v>
      </c>
      <c r="V107" s="122" t="s">
        <v>92</v>
      </c>
      <c r="X107" s="122" t="s">
        <v>308</v>
      </c>
      <c r="Y107" s="122" t="s">
        <v>49</v>
      </c>
      <c r="Z107" s="122" t="s">
        <v>145</v>
      </c>
    </row>
    <row r="108" spans="1:26" s="71" customFormat="1" ht="12.75">
      <c r="A108" s="82"/>
      <c r="B108" s="82"/>
      <c r="C108" s="82" t="s">
        <v>9</v>
      </c>
      <c r="D108" s="83">
        <f ca="1">NOW()</f>
        <v>43228.72587361111</v>
      </c>
      <c r="E108" s="29"/>
      <c r="F108" s="28">
        <f>1!P2</f>
        <v>0</v>
      </c>
      <c r="G108" s="28"/>
      <c r="H108" s="28">
        <f>2!P2</f>
        <v>0</v>
      </c>
      <c r="I108" s="28"/>
      <c r="J108" s="28">
        <f>3!S2</f>
        <v>0</v>
      </c>
      <c r="K108" s="28"/>
      <c r="L108" s="28">
        <f>SUM(F108,H108,J108)</f>
        <v>0</v>
      </c>
      <c r="M108" s="29"/>
      <c r="N108" s="29"/>
      <c r="O108" s="28"/>
      <c r="P108" s="28"/>
      <c r="Q108" s="28"/>
      <c r="R108" s="28"/>
      <c r="T108" s="71" t="s">
        <v>211</v>
      </c>
      <c r="U108" s="71" t="s">
        <v>112</v>
      </c>
      <c r="V108" s="71" t="s">
        <v>134</v>
      </c>
      <c r="W108" s="122"/>
      <c r="X108" s="122" t="s">
        <v>120</v>
      </c>
      <c r="Y108" s="122" t="s">
        <v>29</v>
      </c>
      <c r="Z108" s="122" t="s">
        <v>121</v>
      </c>
    </row>
    <row r="109" spans="1:26" s="71" customFormat="1" ht="13.5" thickBo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8"/>
      <c r="P109" s="28"/>
      <c r="Q109" s="28"/>
      <c r="R109" s="28"/>
      <c r="T109" s="122" t="s">
        <v>211</v>
      </c>
      <c r="U109" s="122" t="s">
        <v>112</v>
      </c>
      <c r="V109" s="122" t="s">
        <v>147</v>
      </c>
      <c r="X109" s="122" t="s">
        <v>120</v>
      </c>
      <c r="Y109" s="122" t="s">
        <v>29</v>
      </c>
      <c r="Z109" s="122" t="s">
        <v>309</v>
      </c>
    </row>
    <row r="110" spans="1:26" s="71" customFormat="1" ht="12.75">
      <c r="A110" s="29"/>
      <c r="B110" s="29"/>
      <c r="C110" s="84" t="s">
        <v>20</v>
      </c>
      <c r="D110" s="85">
        <f>COUNTIF(B6:B106,"R")</f>
        <v>31</v>
      </c>
      <c r="E110" s="29" t="s">
        <v>10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8"/>
      <c r="P110" s="28"/>
      <c r="Q110" s="28"/>
      <c r="R110" s="28"/>
      <c r="T110" s="122" t="s">
        <v>331</v>
      </c>
      <c r="U110" s="122" t="s">
        <v>332</v>
      </c>
      <c r="V110" s="122" t="s">
        <v>333</v>
      </c>
      <c r="W110" s="122"/>
      <c r="X110" s="122" t="s">
        <v>340</v>
      </c>
      <c r="Y110" s="122" t="s">
        <v>59</v>
      </c>
      <c r="Z110" s="122" t="s">
        <v>341</v>
      </c>
    </row>
    <row r="111" spans="1:26" s="71" customFormat="1" ht="13.5" thickBot="1">
      <c r="A111" s="29"/>
      <c r="B111" s="29"/>
      <c r="C111" s="86" t="s">
        <v>19</v>
      </c>
      <c r="D111" s="87">
        <f>COUNTIF(B6:B106,"P")</f>
        <v>61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8"/>
      <c r="P111" s="28"/>
      <c r="Q111" s="28"/>
      <c r="R111" s="28"/>
      <c r="T111" s="122" t="s">
        <v>423</v>
      </c>
      <c r="U111" s="122" t="s">
        <v>42</v>
      </c>
      <c r="V111" s="122" t="s">
        <v>276</v>
      </c>
      <c r="W111" s="122"/>
      <c r="X111" s="122" t="s">
        <v>87</v>
      </c>
      <c r="Y111" s="122" t="s">
        <v>36</v>
      </c>
      <c r="Z111" s="122" t="s">
        <v>67</v>
      </c>
    </row>
    <row r="112" spans="1:26" s="71" customFormat="1" ht="12.75">
      <c r="A112" s="88"/>
      <c r="B112" s="88"/>
      <c r="C112" s="88"/>
      <c r="D112" s="88"/>
      <c r="E112" s="88"/>
      <c r="F112" s="29"/>
      <c r="G112" s="29"/>
      <c r="H112" s="29"/>
      <c r="I112" s="29"/>
      <c r="J112" s="29"/>
      <c r="K112" s="29"/>
      <c r="L112" s="29"/>
      <c r="M112" s="29"/>
      <c r="N112" s="29"/>
      <c r="O112" s="28"/>
      <c r="P112" s="28"/>
      <c r="Q112" s="28"/>
      <c r="R112" s="28"/>
      <c r="T112" s="122" t="s">
        <v>212</v>
      </c>
      <c r="U112" s="122" t="s">
        <v>45</v>
      </c>
      <c r="V112" s="122" t="s">
        <v>189</v>
      </c>
      <c r="W112" s="122"/>
      <c r="X112" s="122" t="s">
        <v>310</v>
      </c>
      <c r="Y112" s="122" t="s">
        <v>112</v>
      </c>
      <c r="Z112" s="122" t="s">
        <v>311</v>
      </c>
    </row>
    <row r="113" spans="1:26" s="71" customFormat="1" ht="12.75">
      <c r="A113" s="88"/>
      <c r="B113" s="88"/>
      <c r="C113" s="94" t="s">
        <v>21</v>
      </c>
      <c r="D113" s="94" t="s">
        <v>431</v>
      </c>
      <c r="E113" s="29"/>
      <c r="F113" s="94"/>
      <c r="G113" s="94"/>
      <c r="H113" s="94"/>
      <c r="I113" s="94" t="s">
        <v>22</v>
      </c>
      <c r="J113" s="29"/>
      <c r="K113" s="94" t="s">
        <v>430</v>
      </c>
      <c r="L113" s="29"/>
      <c r="M113" s="29"/>
      <c r="N113" s="29"/>
      <c r="O113" s="28"/>
      <c r="P113" s="28"/>
      <c r="Q113" s="28"/>
      <c r="R113" s="28"/>
      <c r="T113" s="122" t="s">
        <v>368</v>
      </c>
      <c r="U113" s="122" t="s">
        <v>183</v>
      </c>
      <c r="V113" s="122" t="s">
        <v>96</v>
      </c>
      <c r="X113" s="122" t="s">
        <v>312</v>
      </c>
      <c r="Y113" s="122" t="s">
        <v>112</v>
      </c>
      <c r="Z113" s="122" t="s">
        <v>372</v>
      </c>
    </row>
    <row r="114" spans="1:26" s="71" customFormat="1" ht="12.75">
      <c r="A114" s="88"/>
      <c r="B114" s="88"/>
      <c r="C114" s="89"/>
      <c r="D114" s="90"/>
      <c r="E114" s="90"/>
      <c r="F114" s="29"/>
      <c r="G114" s="29"/>
      <c r="H114" s="29"/>
      <c r="I114" s="29"/>
      <c r="J114" s="29"/>
      <c r="K114" s="29"/>
      <c r="L114" s="29"/>
      <c r="M114" s="29"/>
      <c r="N114" s="29"/>
      <c r="O114" s="28"/>
      <c r="P114" s="28"/>
      <c r="Q114" s="28"/>
      <c r="R114" s="28"/>
      <c r="T114" s="122" t="s">
        <v>213</v>
      </c>
      <c r="U114" s="122" t="s">
        <v>49</v>
      </c>
      <c r="V114" s="122" t="s">
        <v>214</v>
      </c>
      <c r="X114" s="122" t="s">
        <v>313</v>
      </c>
      <c r="Y114" s="122" t="s">
        <v>314</v>
      </c>
      <c r="Z114" s="122" t="s">
        <v>108</v>
      </c>
    </row>
    <row r="115" spans="1:26" s="71" customFormat="1" ht="12.75">
      <c r="A115" s="88"/>
      <c r="B115" s="88"/>
      <c r="C115" s="89"/>
      <c r="D115" s="90"/>
      <c r="E115" s="90"/>
      <c r="F115" s="29"/>
      <c r="G115" s="29"/>
      <c r="H115" s="29"/>
      <c r="I115" s="29"/>
      <c r="J115" s="29"/>
      <c r="K115" s="29"/>
      <c r="L115" s="29"/>
      <c r="M115" s="29"/>
      <c r="N115" s="29"/>
      <c r="O115" s="28"/>
      <c r="P115" s="28"/>
      <c r="Q115" s="28"/>
      <c r="R115" s="28"/>
      <c r="T115" s="122" t="s">
        <v>390</v>
      </c>
      <c r="U115" s="122" t="s">
        <v>112</v>
      </c>
      <c r="V115" s="122" t="s">
        <v>391</v>
      </c>
      <c r="W115" s="122"/>
      <c r="X115" s="122" t="s">
        <v>315</v>
      </c>
      <c r="Y115" s="122" t="s">
        <v>47</v>
      </c>
      <c r="Z115" s="122" t="s">
        <v>189</v>
      </c>
    </row>
    <row r="116" spans="1:26" s="71" customFormat="1" ht="12.75">
      <c r="A116" s="88"/>
      <c r="B116" s="88"/>
      <c r="C116" s="88"/>
      <c r="D116" s="88"/>
      <c r="E116" s="88"/>
      <c r="F116" s="29"/>
      <c r="G116" s="29"/>
      <c r="H116" s="29"/>
      <c r="I116" s="29"/>
      <c r="J116" s="29"/>
      <c r="K116" s="29"/>
      <c r="L116" s="29"/>
      <c r="M116" s="29"/>
      <c r="N116" s="29"/>
      <c r="O116" s="28"/>
      <c r="P116" s="28"/>
      <c r="Q116" s="28"/>
      <c r="R116" s="28"/>
      <c r="T116" s="71" t="s">
        <v>215</v>
      </c>
      <c r="U116" s="71" t="s">
        <v>89</v>
      </c>
      <c r="V116" s="71" t="s">
        <v>216</v>
      </c>
      <c r="W116" s="122"/>
      <c r="X116" s="122" t="s">
        <v>316</v>
      </c>
      <c r="Y116" s="122" t="s">
        <v>54</v>
      </c>
      <c r="Z116" s="122" t="s">
        <v>117</v>
      </c>
    </row>
    <row r="117" spans="20:26" ht="12.75">
      <c r="T117" s="122" t="s">
        <v>337</v>
      </c>
      <c r="U117" s="122" t="s">
        <v>173</v>
      </c>
      <c r="V117" s="122" t="s">
        <v>338</v>
      </c>
      <c r="W117" s="122"/>
      <c r="X117" s="122" t="s">
        <v>317</v>
      </c>
      <c r="Y117" s="122" t="s">
        <v>318</v>
      </c>
      <c r="Z117" s="122" t="s">
        <v>145</v>
      </c>
    </row>
    <row r="118" spans="20:26" ht="12.75">
      <c r="T118" s="122" t="s">
        <v>72</v>
      </c>
      <c r="U118" s="122" t="s">
        <v>73</v>
      </c>
      <c r="V118" s="122" t="s">
        <v>74</v>
      </c>
      <c r="W118" s="122"/>
      <c r="X118" s="122" t="s">
        <v>399</v>
      </c>
      <c r="Y118" s="122" t="s">
        <v>114</v>
      </c>
      <c r="Z118" s="122" t="s">
        <v>25</v>
      </c>
    </row>
    <row r="119" spans="20:26" ht="12.75">
      <c r="T119" s="122" t="s">
        <v>72</v>
      </c>
      <c r="U119" s="122" t="s">
        <v>70</v>
      </c>
      <c r="V119" s="122" t="s">
        <v>25</v>
      </c>
      <c r="W119" s="71"/>
      <c r="X119" s="122" t="s">
        <v>319</v>
      </c>
      <c r="Y119" s="122" t="s">
        <v>54</v>
      </c>
      <c r="Z119" s="122" t="s">
        <v>85</v>
      </c>
    </row>
    <row r="120" spans="20:26" ht="12.75">
      <c r="T120" s="122" t="s">
        <v>330</v>
      </c>
      <c r="U120" s="122" t="s">
        <v>70</v>
      </c>
      <c r="V120" s="122" t="s">
        <v>25</v>
      </c>
      <c r="W120" s="122"/>
      <c r="X120" s="122" t="s">
        <v>320</v>
      </c>
      <c r="Y120" s="122" t="s">
        <v>94</v>
      </c>
      <c r="Z120" s="122" t="s">
        <v>121</v>
      </c>
    </row>
    <row r="121" spans="20:26" ht="12.75">
      <c r="T121" s="122" t="s">
        <v>102</v>
      </c>
      <c r="U121" s="122" t="s">
        <v>51</v>
      </c>
      <c r="V121" s="122" t="s">
        <v>217</v>
      </c>
      <c r="W121" s="122"/>
      <c r="X121" s="122" t="s">
        <v>424</v>
      </c>
      <c r="Y121" s="122" t="s">
        <v>42</v>
      </c>
      <c r="Z121" s="122" t="s">
        <v>425</v>
      </c>
    </row>
    <row r="122" spans="20:26" ht="12.75">
      <c r="T122" s="122" t="s">
        <v>218</v>
      </c>
      <c r="U122" s="122" t="s">
        <v>89</v>
      </c>
      <c r="V122" s="122" t="s">
        <v>219</v>
      </c>
      <c r="W122" s="71"/>
      <c r="X122" s="122" t="s">
        <v>55</v>
      </c>
      <c r="Y122" s="122" t="s">
        <v>56</v>
      </c>
      <c r="Z122" s="122" t="s">
        <v>57</v>
      </c>
    </row>
    <row r="123" spans="20:26" ht="12.75">
      <c r="T123" s="122" t="s">
        <v>123</v>
      </c>
      <c r="U123" s="122" t="s">
        <v>76</v>
      </c>
      <c r="V123" s="122" t="s">
        <v>124</v>
      </c>
      <c r="W123" s="122"/>
      <c r="X123" s="122" t="s">
        <v>321</v>
      </c>
      <c r="Y123" s="122" t="s">
        <v>47</v>
      </c>
      <c r="Z123" s="122" t="s">
        <v>108</v>
      </c>
    </row>
    <row r="124" spans="20:26" ht="12.75">
      <c r="T124" s="122" t="s">
        <v>220</v>
      </c>
      <c r="U124" s="122" t="s">
        <v>186</v>
      </c>
      <c r="V124" s="122" t="s">
        <v>134</v>
      </c>
      <c r="W124" s="122"/>
      <c r="X124" s="122" t="s">
        <v>321</v>
      </c>
      <c r="Y124" s="122" t="s">
        <v>47</v>
      </c>
      <c r="Z124" s="122" t="s">
        <v>219</v>
      </c>
    </row>
    <row r="125" spans="20:26" ht="12.75">
      <c r="T125" s="122" t="s">
        <v>46</v>
      </c>
      <c r="U125" s="122" t="s">
        <v>47</v>
      </c>
      <c r="V125" s="122" t="s">
        <v>43</v>
      </c>
      <c r="W125" s="122"/>
      <c r="X125" s="122" t="s">
        <v>322</v>
      </c>
      <c r="Y125" s="122" t="s">
        <v>323</v>
      </c>
      <c r="Z125" s="122" t="s">
        <v>108</v>
      </c>
    </row>
    <row r="126" spans="20:26" ht="12.75">
      <c r="T126" s="122" t="s">
        <v>115</v>
      </c>
      <c r="U126" s="122" t="s">
        <v>116</v>
      </c>
      <c r="V126" s="122" t="s">
        <v>106</v>
      </c>
      <c r="W126" s="122"/>
      <c r="X126" s="122" t="s">
        <v>324</v>
      </c>
      <c r="Y126" s="122" t="s">
        <v>325</v>
      </c>
      <c r="Z126" s="122" t="s">
        <v>67</v>
      </c>
    </row>
    <row r="127" spans="20:26" ht="12.75">
      <c r="T127" s="122" t="s">
        <v>426</v>
      </c>
      <c r="U127" s="122" t="s">
        <v>427</v>
      </c>
      <c r="V127" s="122" t="s">
        <v>276</v>
      </c>
      <c r="W127" s="122"/>
      <c r="X127" s="122" t="s">
        <v>326</v>
      </c>
      <c r="Y127" s="122" t="s">
        <v>39</v>
      </c>
      <c r="Z127" s="122" t="s">
        <v>40</v>
      </c>
    </row>
    <row r="128" spans="20:26" ht="12.75">
      <c r="T128" s="71" t="s">
        <v>221</v>
      </c>
      <c r="U128" s="71" t="s">
        <v>42</v>
      </c>
      <c r="V128" s="71" t="s">
        <v>134</v>
      </c>
      <c r="W128" s="122"/>
      <c r="X128" s="122" t="s">
        <v>88</v>
      </c>
      <c r="Y128" s="122" t="s">
        <v>89</v>
      </c>
      <c r="Z128" s="122" t="s">
        <v>85</v>
      </c>
    </row>
    <row r="129" spans="20:26" ht="12.75">
      <c r="T129" s="122" t="s">
        <v>222</v>
      </c>
      <c r="U129" s="122" t="s">
        <v>59</v>
      </c>
      <c r="V129" s="122" t="s">
        <v>223</v>
      </c>
      <c r="W129" s="122"/>
      <c r="X129" s="122" t="s">
        <v>107</v>
      </c>
      <c r="Y129" s="122" t="s">
        <v>59</v>
      </c>
      <c r="Z129" s="122" t="s">
        <v>108</v>
      </c>
    </row>
    <row r="130" spans="20:26" ht="12.75">
      <c r="T130" s="71" t="s">
        <v>60</v>
      </c>
      <c r="U130" s="71" t="s">
        <v>42</v>
      </c>
      <c r="V130" s="71" t="s">
        <v>25</v>
      </c>
      <c r="W130" s="122"/>
      <c r="X130" s="122" t="s">
        <v>428</v>
      </c>
      <c r="Y130" s="122" t="s">
        <v>29</v>
      </c>
      <c r="Z130" s="122" t="s">
        <v>32</v>
      </c>
    </row>
    <row r="131" spans="20:26" ht="12.75">
      <c r="T131" s="122" t="s">
        <v>224</v>
      </c>
      <c r="U131" s="122" t="s">
        <v>225</v>
      </c>
      <c r="V131" s="122" t="s">
        <v>145</v>
      </c>
      <c r="W131" s="122"/>
      <c r="X131" s="122" t="s">
        <v>327</v>
      </c>
      <c r="Y131" s="122" t="s">
        <v>114</v>
      </c>
      <c r="Z131" s="122" t="s">
        <v>53</v>
      </c>
    </row>
    <row r="132" spans="20:26" ht="12.75">
      <c r="T132" s="122" t="s">
        <v>226</v>
      </c>
      <c r="U132" s="122" t="s">
        <v>227</v>
      </c>
      <c r="V132" s="122" t="s">
        <v>400</v>
      </c>
      <c r="W132" s="122"/>
      <c r="X132" s="122" t="s">
        <v>429</v>
      </c>
      <c r="Y132" s="122" t="s">
        <v>132</v>
      </c>
      <c r="Z132" s="122" t="s">
        <v>134</v>
      </c>
    </row>
    <row r="133" spans="20:26" ht="12.75">
      <c r="T133" s="122" t="s">
        <v>369</v>
      </c>
      <c r="U133" s="122" t="s">
        <v>36</v>
      </c>
      <c r="V133" s="122" t="s">
        <v>370</v>
      </c>
      <c r="W133" s="71"/>
      <c r="X133" s="122" t="s">
        <v>23</v>
      </c>
      <c r="Y133" s="122" t="s">
        <v>24</v>
      </c>
      <c r="Z133" s="122" t="s">
        <v>25</v>
      </c>
    </row>
    <row r="134" spans="20:26" ht="12.75">
      <c r="T134" s="122"/>
      <c r="U134" s="122"/>
      <c r="V134" s="122"/>
      <c r="W134" s="122"/>
      <c r="X134" s="122" t="s">
        <v>328</v>
      </c>
      <c r="Y134" s="122" t="s">
        <v>24</v>
      </c>
      <c r="Z134" s="122" t="s">
        <v>106</v>
      </c>
    </row>
    <row r="135" spans="20:26" ht="12.75">
      <c r="T135" s="122"/>
      <c r="U135" s="122"/>
      <c r="V135" s="122"/>
      <c r="W135" s="71"/>
      <c r="X135" s="122" t="s">
        <v>26</v>
      </c>
      <c r="Y135" s="122" t="s">
        <v>27</v>
      </c>
      <c r="Z135" s="122" t="s">
        <v>25</v>
      </c>
    </row>
    <row r="136" spans="20:26" ht="12.75">
      <c r="T136" s="122"/>
      <c r="U136" s="122"/>
      <c r="V136" s="122"/>
      <c r="W136" s="122"/>
      <c r="X136" s="122" t="s">
        <v>329</v>
      </c>
      <c r="Y136" s="122" t="s">
        <v>27</v>
      </c>
      <c r="Z136" s="122" t="s">
        <v>106</v>
      </c>
    </row>
    <row r="250" spans="20:22" ht="12.75">
      <c r="T250" s="71"/>
      <c r="U250" s="71"/>
      <c r="V250" s="71"/>
    </row>
    <row r="251" spans="20:22" ht="12.75">
      <c r="T251" s="71"/>
      <c r="U251" s="71"/>
      <c r="V251" s="71"/>
    </row>
    <row r="253" spans="20:22" ht="12.75">
      <c r="T253" s="71"/>
      <c r="U253" s="71"/>
      <c r="V253" s="71"/>
    </row>
    <row r="257" spans="20:22" ht="12.75">
      <c r="T257" s="71"/>
      <c r="U257" s="71"/>
      <c r="V257" s="71"/>
    </row>
    <row r="260" spans="20:22" ht="12.75">
      <c r="T260" s="71"/>
      <c r="U260" s="71"/>
      <c r="V260" s="71"/>
    </row>
    <row r="264" spans="20:22" ht="12.75">
      <c r="T264" s="71"/>
      <c r="U264" s="71"/>
      <c r="V264" s="71"/>
    </row>
    <row r="265" spans="20:22" ht="12.75">
      <c r="T265" s="71"/>
      <c r="U265" s="71"/>
      <c r="V265" s="71"/>
    </row>
    <row r="266" spans="20:22" ht="12.75">
      <c r="T266" s="71"/>
      <c r="U266" s="71"/>
      <c r="V266" s="71"/>
    </row>
    <row r="271" spans="20:22" ht="12.75">
      <c r="T271" s="71"/>
      <c r="U271" s="71"/>
      <c r="V271" s="71"/>
    </row>
    <row r="277" spans="20:22" ht="12.75">
      <c r="T277" s="71"/>
      <c r="U277" s="71"/>
      <c r="V277" s="71"/>
    </row>
    <row r="283" spans="20:22" ht="12.75">
      <c r="T283" s="71"/>
      <c r="U283" s="71"/>
      <c r="V283" s="71"/>
    </row>
    <row r="285" spans="20:22" ht="12.75">
      <c r="T285" s="71"/>
      <c r="U285" s="71"/>
      <c r="V285" s="71"/>
    </row>
    <row r="289" spans="20:22" ht="12.75">
      <c r="T289" s="71"/>
      <c r="U289" s="71"/>
      <c r="V289" s="71"/>
    </row>
    <row r="291" spans="20:22" ht="12.75">
      <c r="T291" s="71"/>
      <c r="U291" s="71"/>
      <c r="V291" s="71"/>
    </row>
    <row r="298" spans="20:22" ht="12.75">
      <c r="T298" s="71"/>
      <c r="U298" s="71"/>
      <c r="V298" s="71"/>
    </row>
    <row r="299" spans="20:22" ht="12.75">
      <c r="T299" s="71"/>
      <c r="U299" s="71"/>
      <c r="V299" s="71"/>
    </row>
    <row r="300" spans="20:22" ht="12.75">
      <c r="T300" s="71"/>
      <c r="U300" s="71"/>
      <c r="V300" s="71"/>
    </row>
    <row r="304" spans="20:22" ht="12.75">
      <c r="T304" s="71"/>
      <c r="U304" s="71"/>
      <c r="V304" s="71"/>
    </row>
    <row r="326" spans="20:22" ht="12.75">
      <c r="T326" s="71"/>
      <c r="U326" s="71"/>
      <c r="V326" s="71"/>
    </row>
    <row r="327" spans="20:22" ht="12.75">
      <c r="T327" s="71"/>
      <c r="U327" s="71"/>
      <c r="V327" s="71"/>
    </row>
    <row r="333" spans="20:21" ht="12.75">
      <c r="T333" s="71"/>
      <c r="U333" s="71"/>
    </row>
    <row r="340" spans="20:22" ht="12.75">
      <c r="T340" s="71"/>
      <c r="U340" s="71"/>
      <c r="V340" s="71"/>
    </row>
    <row r="341" spans="20:22" ht="12.75">
      <c r="T341" s="71"/>
      <c r="U341" s="71"/>
      <c r="V341" s="71"/>
    </row>
    <row r="351" spans="20:22" ht="12.75">
      <c r="T351" s="71"/>
      <c r="U351" s="71"/>
      <c r="V351" s="71"/>
    </row>
    <row r="358" spans="20:22" ht="12.75">
      <c r="T358" s="71"/>
      <c r="U358" s="71"/>
      <c r="V358" s="71"/>
    </row>
    <row r="365" spans="20:22" ht="12.75">
      <c r="T365" s="71"/>
      <c r="U365" s="71"/>
      <c r="V365" s="71"/>
    </row>
    <row r="367" spans="20:22" ht="12.75">
      <c r="T367" s="71"/>
      <c r="U367" s="71"/>
      <c r="V367" s="71"/>
    </row>
    <row r="368" spans="20:22" ht="12.75">
      <c r="T368" s="71"/>
      <c r="U368" s="71"/>
      <c r="V368" s="71"/>
    </row>
    <row r="374" spans="20:22" ht="12.75">
      <c r="T374" s="71"/>
      <c r="U374" s="71"/>
      <c r="V374" s="71"/>
    </row>
    <row r="380" spans="20:22" ht="12.75">
      <c r="T380" s="71"/>
      <c r="U380" s="71"/>
      <c r="V380" s="71"/>
    </row>
    <row r="401" spans="20:22" ht="12.75">
      <c r="T401" s="71"/>
      <c r="U401" s="71"/>
      <c r="V401" s="71"/>
    </row>
    <row r="407" spans="20:22" ht="12.75">
      <c r="T407" s="71"/>
      <c r="U407" s="71"/>
      <c r="V407" s="71"/>
    </row>
    <row r="428" spans="20:22" ht="12.75">
      <c r="T428" s="71"/>
      <c r="U428" s="71"/>
      <c r="V428" s="71"/>
    </row>
    <row r="429" spans="20:22" ht="12.75">
      <c r="T429" s="71"/>
      <c r="U429" s="71"/>
      <c r="V429" s="71"/>
    </row>
    <row r="430" spans="20:22" ht="12.75">
      <c r="T430" s="71"/>
      <c r="U430" s="71"/>
      <c r="V430" s="71"/>
    </row>
    <row r="432" spans="20:22" ht="12.75">
      <c r="T432" s="71"/>
      <c r="U432" s="71"/>
      <c r="V432" s="71"/>
    </row>
  </sheetData>
  <sheetProtection/>
  <mergeCells count="12">
    <mergeCell ref="D4:D5"/>
    <mergeCell ref="K4:K5"/>
    <mergeCell ref="E1:K3"/>
    <mergeCell ref="E4:E5"/>
    <mergeCell ref="M4:M5"/>
    <mergeCell ref="A2:D3"/>
    <mergeCell ref="A1:D1"/>
    <mergeCell ref="L1:M3"/>
    <mergeCell ref="B4:B5"/>
    <mergeCell ref="G4:G5"/>
    <mergeCell ref="I4:I5"/>
    <mergeCell ref="C4:C5"/>
  </mergeCells>
  <conditionalFormatting sqref="B6:B107">
    <cfRule type="cellIs" priority="2" dxfId="1" operator="equal" stopIfTrue="1">
      <formula>"R"</formula>
    </cfRule>
  </conditionalFormatting>
  <conditionalFormatting sqref="F6:J107">
    <cfRule type="cellIs" priority="1" dxfId="12" operator="equal" stopIfTrue="1">
      <formula>"nebyl"</formula>
    </cfRule>
  </conditionalFormatting>
  <printOptions/>
  <pageMargins left="0.35433070866141736" right="0.1968503937007874" top="0.2362204724409449" bottom="0.7086614173228347" header="0.15748031496062992" footer="0.3937007874015748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3">
      <pane ySplit="540" topLeftCell="A1" activePane="bottomLeft" state="split"/>
      <selection pane="topLeft" activeCell="A3" sqref="A1:IV16384"/>
      <selection pane="bottomLeft" activeCell="F44" sqref="F44"/>
    </sheetView>
  </sheetViews>
  <sheetFormatPr defaultColWidth="9.00390625" defaultRowHeight="12.75"/>
  <cols>
    <col min="1" max="1" width="4.25390625" style="28" customWidth="1"/>
    <col min="2" max="2" width="21.125" style="29" customWidth="1"/>
    <col min="3" max="3" width="18.75390625" style="29" customWidth="1"/>
    <col min="4" max="9" width="3.875" style="29" bestFit="1" customWidth="1"/>
    <col min="10" max="12" width="3.875" style="29" hidden="1" customWidth="1"/>
    <col min="13" max="13" width="4.375" style="29" hidden="1" customWidth="1"/>
    <col min="14" max="14" width="4.375" style="29" bestFit="1" customWidth="1"/>
    <col min="15" max="15" width="9.00390625" style="29" customWidth="1"/>
    <col min="16" max="16" width="8.75390625" style="29" customWidth="1"/>
    <col min="17" max="17" width="6.625" style="29" customWidth="1"/>
    <col min="18" max="18" width="8.375" style="28" customWidth="1"/>
    <col min="19" max="19" width="9.125" style="29" customWidth="1"/>
    <col min="20" max="20" width="11.375" style="29" bestFit="1" customWidth="1"/>
    <col min="21" max="16384" width="9.125" style="29" customWidth="1"/>
  </cols>
  <sheetData>
    <row r="1" spans="2:14" ht="15.75">
      <c r="B1" s="209" t="s">
        <v>355</v>
      </c>
      <c r="C1" s="209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2:16" ht="13.5" thickBot="1">
      <c r="B2" s="29" t="s">
        <v>434</v>
      </c>
      <c r="P2" s="29">
        <f>COUNTIF(P4:P104,"nebyl")</f>
        <v>0</v>
      </c>
    </row>
    <row r="3" spans="2:18" ht="16.5" thickBot="1">
      <c r="B3" s="31"/>
      <c r="C3" s="31"/>
      <c r="D3" s="35">
        <v>10</v>
      </c>
      <c r="E3" s="36">
        <v>9</v>
      </c>
      <c r="F3" s="36">
        <v>8</v>
      </c>
      <c r="G3" s="36">
        <v>7</v>
      </c>
      <c r="H3" s="36">
        <v>6</v>
      </c>
      <c r="I3" s="36">
        <v>5</v>
      </c>
      <c r="J3" s="36">
        <v>4</v>
      </c>
      <c r="K3" s="36">
        <v>3</v>
      </c>
      <c r="L3" s="36">
        <v>2</v>
      </c>
      <c r="M3" s="36">
        <v>1</v>
      </c>
      <c r="N3" s="37">
        <v>0</v>
      </c>
      <c r="O3" s="38" t="s">
        <v>12</v>
      </c>
      <c r="P3" s="39" t="s">
        <v>11</v>
      </c>
      <c r="Q3" s="39" t="s">
        <v>14</v>
      </c>
      <c r="R3" s="40" t="s">
        <v>13</v>
      </c>
    </row>
    <row r="4" spans="1:18" ht="15.75">
      <c r="A4" s="41" t="str">
        <f>Prezentace!B6</f>
        <v>P</v>
      </c>
      <c r="B4" s="42" t="str">
        <f>Prezentace!C6</f>
        <v>Adamec</v>
      </c>
      <c r="C4" s="43" t="str">
        <f>Prezentace!D6</f>
        <v>František</v>
      </c>
      <c r="D4" s="8">
        <v>0</v>
      </c>
      <c r="E4" s="1">
        <v>5</v>
      </c>
      <c r="F4" s="1">
        <v>5</v>
      </c>
      <c r="G4" s="1">
        <v>0</v>
      </c>
      <c r="H4" s="1">
        <v>0</v>
      </c>
      <c r="I4" s="1">
        <v>0</v>
      </c>
      <c r="J4" s="1"/>
      <c r="K4" s="1"/>
      <c r="L4" s="1"/>
      <c r="M4" s="1"/>
      <c r="N4" s="117">
        <v>5</v>
      </c>
      <c r="O4" s="115">
        <f>SUM(D4:N4)</f>
        <v>15</v>
      </c>
      <c r="P4" s="107">
        <f>IF(C4=0,"©",IF(COUNTA(D4:I4)=0,"nebyl",IF((SUM(E4:O4)-AB4)&lt;0,"minus",(D4*10+E4*9+F4*8+G4*7+H4*6+I4*5+J4*4+K4*3+L4*2+M4*1+N4*0))))</f>
        <v>85</v>
      </c>
      <c r="Q4" s="55" t="str">
        <f>IF(P4="©","NE",IF(P4="nebyl","NE",IF(P4&gt;=146,"M",IF(P4&gt;=140,"I.",IF(P4&gt;=134,"II.",IF(P4&gt;=125,"III.","ne"))))))</f>
        <v>ne</v>
      </c>
      <c r="R4" s="45" t="s">
        <v>356</v>
      </c>
    </row>
    <row r="5" spans="1:18" ht="15.75">
      <c r="A5" s="46" t="str">
        <f>Prezentace!B7</f>
        <v>P</v>
      </c>
      <c r="B5" s="47" t="str">
        <f>Prezentace!C7</f>
        <v>Adámek</v>
      </c>
      <c r="C5" s="48" t="str">
        <f>Prezentace!D7</f>
        <v>Václav</v>
      </c>
      <c r="D5" s="9">
        <v>6</v>
      </c>
      <c r="E5" s="3">
        <v>5</v>
      </c>
      <c r="F5" s="3">
        <v>3</v>
      </c>
      <c r="G5" s="3">
        <v>1</v>
      </c>
      <c r="H5" s="3"/>
      <c r="I5" s="3"/>
      <c r="J5" s="3"/>
      <c r="K5" s="3"/>
      <c r="L5" s="3"/>
      <c r="M5" s="3"/>
      <c r="N5" s="118"/>
      <c r="O5" s="116">
        <f aca="true" t="shared" si="0" ref="O5:O59">SUM(D5:N5)</f>
        <v>15</v>
      </c>
      <c r="P5" s="108">
        <f aca="true" t="shared" si="1" ref="P5:P59">IF(C5=0,"©",IF(COUNTA(D5:I5)=0,"nebyl",IF((SUM(E5:O5)-AB5)&lt;0,"minus",(D5*10+E5*9+F5*8+G5*7+H5*6+I5*5+J5*4+K5*3+L5*2+M5*1+N5*0))))</f>
        <v>136</v>
      </c>
      <c r="Q5" s="57" t="str">
        <f aca="true" t="shared" si="2" ref="Q5:Q59">IF(P5="©","NE",IF(P5="nebyl","NE",IF(P5&gt;=146,"M",IF(P5&gt;=140,"I.",IF(P5&gt;=134,"II.",IF(P5&gt;=125,"III.","ne"))))))</f>
        <v>II.</v>
      </c>
      <c r="R5" s="45" t="s">
        <v>357</v>
      </c>
    </row>
    <row r="6" spans="1:18" ht="15.75">
      <c r="A6" s="46" t="str">
        <f>Prezentace!B8</f>
        <v>R</v>
      </c>
      <c r="B6" s="47" t="str">
        <f>Prezentace!C8</f>
        <v>Adámek</v>
      </c>
      <c r="C6" s="48" t="str">
        <f>Prezentace!D8</f>
        <v>Václav</v>
      </c>
      <c r="D6" s="9">
        <v>7</v>
      </c>
      <c r="E6" s="3">
        <v>3</v>
      </c>
      <c r="F6" s="3">
        <v>4</v>
      </c>
      <c r="G6" s="5">
        <v>0</v>
      </c>
      <c r="H6" s="5">
        <v>0</v>
      </c>
      <c r="I6" s="5">
        <v>0</v>
      </c>
      <c r="J6" s="5"/>
      <c r="K6" s="5"/>
      <c r="L6" s="5"/>
      <c r="M6" s="5"/>
      <c r="N6" s="119">
        <v>1</v>
      </c>
      <c r="O6" s="116">
        <f t="shared" si="0"/>
        <v>15</v>
      </c>
      <c r="P6" s="108">
        <f t="shared" si="1"/>
        <v>129</v>
      </c>
      <c r="Q6" s="57" t="str">
        <f t="shared" si="2"/>
        <v>III.</v>
      </c>
      <c r="R6" s="45" t="s">
        <v>359</v>
      </c>
    </row>
    <row r="7" spans="1:18" ht="15.75">
      <c r="A7" s="46" t="str">
        <f>Prezentace!B9</f>
        <v>P</v>
      </c>
      <c r="B7" s="47" t="str">
        <f>Prezentace!C9</f>
        <v>Barabáš</v>
      </c>
      <c r="C7" s="48" t="str">
        <f>Prezentace!D9</f>
        <v>Jan</v>
      </c>
      <c r="D7" s="9">
        <v>7</v>
      </c>
      <c r="E7" s="3">
        <v>6</v>
      </c>
      <c r="F7" s="3">
        <v>1</v>
      </c>
      <c r="G7" s="5">
        <v>1</v>
      </c>
      <c r="H7" s="5"/>
      <c r="I7" s="5"/>
      <c r="J7" s="5"/>
      <c r="K7" s="5"/>
      <c r="L7" s="5"/>
      <c r="M7" s="5"/>
      <c r="N7" s="119"/>
      <c r="O7" s="116">
        <f t="shared" si="0"/>
        <v>15</v>
      </c>
      <c r="P7" s="108">
        <f t="shared" si="1"/>
        <v>139</v>
      </c>
      <c r="Q7" s="57" t="str">
        <f t="shared" si="2"/>
        <v>II.</v>
      </c>
      <c r="R7" s="45" t="s">
        <v>360</v>
      </c>
    </row>
    <row r="8" spans="1:17" ht="15.75">
      <c r="A8" s="46" t="str">
        <f>Prezentace!B10</f>
        <v>R</v>
      </c>
      <c r="B8" s="47" t="str">
        <f>Prezentace!C10</f>
        <v>Bárta</v>
      </c>
      <c r="C8" s="48" t="str">
        <f>Prezentace!D10</f>
        <v>Jiří</v>
      </c>
      <c r="D8" s="10">
        <v>4</v>
      </c>
      <c r="E8" s="5">
        <v>6</v>
      </c>
      <c r="F8" s="5">
        <v>3</v>
      </c>
      <c r="G8" s="5">
        <v>1</v>
      </c>
      <c r="H8" s="5">
        <v>0</v>
      </c>
      <c r="I8" s="5">
        <v>0</v>
      </c>
      <c r="J8" s="5"/>
      <c r="K8" s="5"/>
      <c r="L8" s="5"/>
      <c r="M8" s="5"/>
      <c r="N8" s="119">
        <v>1</v>
      </c>
      <c r="O8" s="116">
        <f t="shared" si="0"/>
        <v>15</v>
      </c>
      <c r="P8" s="108">
        <f t="shared" si="1"/>
        <v>125</v>
      </c>
      <c r="Q8" s="57" t="str">
        <f t="shared" si="2"/>
        <v>III.</v>
      </c>
    </row>
    <row r="9" spans="1:17" ht="15.75">
      <c r="A9" s="46" t="str">
        <f>Prezentace!B11</f>
        <v>P</v>
      </c>
      <c r="B9" s="47" t="str">
        <f>Prezentace!C11</f>
        <v>Bečvář</v>
      </c>
      <c r="C9" s="48" t="str">
        <f>Prezentace!D11</f>
        <v>Josef</v>
      </c>
      <c r="D9" s="9">
        <v>4</v>
      </c>
      <c r="E9" s="3">
        <v>4</v>
      </c>
      <c r="F9" s="3">
        <v>3</v>
      </c>
      <c r="G9" s="5">
        <v>1</v>
      </c>
      <c r="H9" s="5">
        <v>1</v>
      </c>
      <c r="I9" s="5">
        <v>1</v>
      </c>
      <c r="J9" s="5"/>
      <c r="K9" s="5"/>
      <c r="L9" s="5"/>
      <c r="M9" s="5"/>
      <c r="N9" s="119">
        <v>1</v>
      </c>
      <c r="O9" s="116">
        <f t="shared" si="0"/>
        <v>15</v>
      </c>
      <c r="P9" s="108">
        <f t="shared" si="1"/>
        <v>118</v>
      </c>
      <c r="Q9" s="57" t="str">
        <f t="shared" si="2"/>
        <v>ne</v>
      </c>
    </row>
    <row r="10" spans="1:17" ht="15.75">
      <c r="A10" s="46" t="str">
        <f>Prezentace!B12</f>
        <v>P</v>
      </c>
      <c r="B10" s="47" t="str">
        <f>Prezentace!C12</f>
        <v>Bočan</v>
      </c>
      <c r="C10" s="48" t="str">
        <f>Prezentace!D12</f>
        <v>Stanislav</v>
      </c>
      <c r="D10" s="9">
        <v>8</v>
      </c>
      <c r="E10" s="3">
        <v>7</v>
      </c>
      <c r="F10" s="3"/>
      <c r="G10" s="3"/>
      <c r="H10" s="3"/>
      <c r="I10" s="3"/>
      <c r="J10" s="3"/>
      <c r="K10" s="3"/>
      <c r="L10" s="3"/>
      <c r="M10" s="3"/>
      <c r="N10" s="118"/>
      <c r="O10" s="116">
        <f t="shared" si="0"/>
        <v>15</v>
      </c>
      <c r="P10" s="108">
        <f t="shared" si="1"/>
        <v>143</v>
      </c>
      <c r="Q10" s="57" t="str">
        <f t="shared" si="2"/>
        <v>I.</v>
      </c>
    </row>
    <row r="11" spans="1:17" ht="15.75">
      <c r="A11" s="46" t="str">
        <f>Prezentace!B13</f>
        <v>P</v>
      </c>
      <c r="B11" s="47" t="str">
        <f>Prezentace!C13</f>
        <v>Brejžek</v>
      </c>
      <c r="C11" s="48" t="str">
        <f>Prezentace!D13</f>
        <v>Vojtěch</v>
      </c>
      <c r="D11" s="9">
        <v>8</v>
      </c>
      <c r="E11" s="3">
        <v>7</v>
      </c>
      <c r="F11" s="3"/>
      <c r="G11" s="3"/>
      <c r="H11" s="3"/>
      <c r="I11" s="3"/>
      <c r="J11" s="3"/>
      <c r="K11" s="3"/>
      <c r="L11" s="3"/>
      <c r="M11" s="3"/>
      <c r="N11" s="118"/>
      <c r="O11" s="116">
        <f t="shared" si="0"/>
        <v>15</v>
      </c>
      <c r="P11" s="108">
        <f t="shared" si="1"/>
        <v>143</v>
      </c>
      <c r="Q11" s="57" t="str">
        <f t="shared" si="2"/>
        <v>I.</v>
      </c>
    </row>
    <row r="12" spans="1:17" ht="15.75">
      <c r="A12" s="46" t="str">
        <f>Prezentace!B14</f>
        <v>R</v>
      </c>
      <c r="B12" s="47" t="str">
        <f>Prezentace!C14</f>
        <v>Brejžek</v>
      </c>
      <c r="C12" s="48" t="str">
        <f>Prezentace!D14</f>
        <v>Vojtěch</v>
      </c>
      <c r="D12" s="9">
        <v>9</v>
      </c>
      <c r="E12" s="3">
        <v>4</v>
      </c>
      <c r="F12" s="3">
        <v>2</v>
      </c>
      <c r="G12" s="3"/>
      <c r="H12" s="3"/>
      <c r="I12" s="3"/>
      <c r="J12" s="3"/>
      <c r="K12" s="3"/>
      <c r="L12" s="3"/>
      <c r="M12" s="3"/>
      <c r="N12" s="118"/>
      <c r="O12" s="116">
        <f t="shared" si="0"/>
        <v>15</v>
      </c>
      <c r="P12" s="109">
        <f t="shared" si="1"/>
        <v>142</v>
      </c>
      <c r="Q12" s="57" t="str">
        <f t="shared" si="2"/>
        <v>I.</v>
      </c>
    </row>
    <row r="13" spans="1:17" ht="15.75">
      <c r="A13" s="46" t="str">
        <f>Prezentace!B15</f>
        <v>P</v>
      </c>
      <c r="B13" s="47" t="str">
        <f>Prezentace!C15</f>
        <v>Čekal</v>
      </c>
      <c r="C13" s="48" t="str">
        <f>Prezentace!D15</f>
        <v>Josef</v>
      </c>
      <c r="D13" s="9">
        <v>6</v>
      </c>
      <c r="E13" s="3">
        <v>8</v>
      </c>
      <c r="F13" s="3">
        <v>1</v>
      </c>
      <c r="G13" s="3"/>
      <c r="H13" s="3"/>
      <c r="I13" s="3"/>
      <c r="J13" s="3"/>
      <c r="K13" s="3"/>
      <c r="L13" s="3"/>
      <c r="M13" s="3"/>
      <c r="N13" s="118"/>
      <c r="O13" s="116">
        <f t="shared" si="0"/>
        <v>15</v>
      </c>
      <c r="P13" s="108">
        <f t="shared" si="1"/>
        <v>140</v>
      </c>
      <c r="Q13" s="57" t="str">
        <f t="shared" si="2"/>
        <v>I.</v>
      </c>
    </row>
    <row r="14" spans="1:17" ht="15.75">
      <c r="A14" s="46" t="str">
        <f>Prezentace!B16</f>
        <v>P</v>
      </c>
      <c r="B14" s="47" t="str">
        <f>Prezentace!C16</f>
        <v>Černý</v>
      </c>
      <c r="C14" s="48" t="str">
        <f>Prezentace!D16</f>
        <v>Jindřich</v>
      </c>
      <c r="D14" s="9">
        <v>9</v>
      </c>
      <c r="E14" s="3">
        <v>4</v>
      </c>
      <c r="F14" s="3">
        <v>2</v>
      </c>
      <c r="G14" s="3"/>
      <c r="H14" s="3"/>
      <c r="I14" s="3"/>
      <c r="J14" s="3"/>
      <c r="K14" s="3"/>
      <c r="L14" s="3"/>
      <c r="M14" s="3"/>
      <c r="N14" s="118"/>
      <c r="O14" s="116">
        <f t="shared" si="0"/>
        <v>15</v>
      </c>
      <c r="P14" s="108">
        <f t="shared" si="1"/>
        <v>142</v>
      </c>
      <c r="Q14" s="57" t="str">
        <f t="shared" si="2"/>
        <v>I.</v>
      </c>
    </row>
    <row r="15" spans="1:17" ht="15.75">
      <c r="A15" s="46" t="str">
        <f>Prezentace!B17</f>
        <v>P</v>
      </c>
      <c r="B15" s="47" t="str">
        <f>Prezentace!C17</f>
        <v>Červenka</v>
      </c>
      <c r="C15" s="48" t="str">
        <f>Prezentace!D17</f>
        <v>Pavel</v>
      </c>
      <c r="D15" s="9">
        <v>7</v>
      </c>
      <c r="E15" s="3">
        <v>8</v>
      </c>
      <c r="F15" s="3"/>
      <c r="G15" s="5"/>
      <c r="H15" s="5"/>
      <c r="I15" s="5"/>
      <c r="J15" s="5"/>
      <c r="K15" s="5"/>
      <c r="L15" s="5"/>
      <c r="M15" s="5"/>
      <c r="N15" s="119"/>
      <c r="O15" s="116">
        <f t="shared" si="0"/>
        <v>15</v>
      </c>
      <c r="P15" s="108">
        <f t="shared" si="1"/>
        <v>142</v>
      </c>
      <c r="Q15" s="57" t="str">
        <f t="shared" si="2"/>
        <v>I.</v>
      </c>
    </row>
    <row r="16" spans="1:17" ht="15.75">
      <c r="A16" s="46" t="str">
        <f>Prezentace!B18</f>
        <v>R</v>
      </c>
      <c r="B16" s="47" t="str">
        <f>Prezentace!C18</f>
        <v>Červenka</v>
      </c>
      <c r="C16" s="48" t="str">
        <f>Prezentace!D18</f>
        <v>Pavel</v>
      </c>
      <c r="D16" s="9">
        <v>11</v>
      </c>
      <c r="E16" s="3">
        <v>4</v>
      </c>
      <c r="F16" s="3"/>
      <c r="G16" s="5"/>
      <c r="H16" s="5"/>
      <c r="I16" s="5"/>
      <c r="J16" s="5"/>
      <c r="K16" s="5"/>
      <c r="L16" s="5"/>
      <c r="M16" s="5"/>
      <c r="N16" s="119"/>
      <c r="O16" s="116">
        <f t="shared" si="0"/>
        <v>15</v>
      </c>
      <c r="P16" s="108">
        <f t="shared" si="1"/>
        <v>146</v>
      </c>
      <c r="Q16" s="57" t="str">
        <f t="shared" si="2"/>
        <v>M</v>
      </c>
    </row>
    <row r="17" spans="1:17" ht="15.75">
      <c r="A17" s="46" t="str">
        <f>Prezentace!B19</f>
        <v>P</v>
      </c>
      <c r="B17" s="47" t="str">
        <f>Prezentace!C19</f>
        <v>Čuba</v>
      </c>
      <c r="C17" s="48" t="str">
        <f>Prezentace!D19</f>
        <v>Jiří</v>
      </c>
      <c r="D17" s="9">
        <v>11</v>
      </c>
      <c r="E17" s="3">
        <v>4</v>
      </c>
      <c r="F17" s="3"/>
      <c r="G17" s="5"/>
      <c r="H17" s="5"/>
      <c r="I17" s="5"/>
      <c r="J17" s="5"/>
      <c r="K17" s="5"/>
      <c r="L17" s="5"/>
      <c r="M17" s="5"/>
      <c r="N17" s="119"/>
      <c r="O17" s="116">
        <f t="shared" si="0"/>
        <v>15</v>
      </c>
      <c r="P17" s="108">
        <f t="shared" si="1"/>
        <v>146</v>
      </c>
      <c r="Q17" s="57" t="str">
        <f t="shared" si="2"/>
        <v>M</v>
      </c>
    </row>
    <row r="18" spans="1:17" ht="15.75">
      <c r="A18" s="46" t="str">
        <f>Prezentace!B20</f>
        <v>R</v>
      </c>
      <c r="B18" s="47" t="str">
        <f>Prezentace!C20</f>
        <v>Čuba</v>
      </c>
      <c r="C18" s="48" t="str">
        <f>Prezentace!D20</f>
        <v>Jiří</v>
      </c>
      <c r="D18" s="9">
        <v>14</v>
      </c>
      <c r="E18" s="3">
        <v>1</v>
      </c>
      <c r="F18" s="3"/>
      <c r="G18" s="5"/>
      <c r="H18" s="5"/>
      <c r="I18" s="5"/>
      <c r="J18" s="5"/>
      <c r="K18" s="5"/>
      <c r="L18" s="5"/>
      <c r="M18" s="5"/>
      <c r="N18" s="119"/>
      <c r="O18" s="116">
        <f t="shared" si="0"/>
        <v>15</v>
      </c>
      <c r="P18" s="108">
        <f t="shared" si="1"/>
        <v>149</v>
      </c>
      <c r="Q18" s="57" t="str">
        <f t="shared" si="2"/>
        <v>M</v>
      </c>
    </row>
    <row r="19" spans="1:17" ht="15.75">
      <c r="A19" s="46" t="str">
        <f>Prezentace!B21</f>
        <v>P</v>
      </c>
      <c r="B19" s="47" t="str">
        <f>Prezentace!C21</f>
        <v>Dvořák</v>
      </c>
      <c r="C19" s="48" t="str">
        <f>Prezentace!D21</f>
        <v>Filip</v>
      </c>
      <c r="D19" s="9">
        <v>1</v>
      </c>
      <c r="E19" s="3">
        <v>8</v>
      </c>
      <c r="F19" s="3">
        <v>5</v>
      </c>
      <c r="G19" s="5">
        <v>1</v>
      </c>
      <c r="H19" s="5"/>
      <c r="I19" s="5"/>
      <c r="J19" s="5"/>
      <c r="K19" s="5"/>
      <c r="L19" s="5"/>
      <c r="M19" s="5"/>
      <c r="N19" s="119"/>
      <c r="O19" s="116">
        <f t="shared" si="0"/>
        <v>15</v>
      </c>
      <c r="P19" s="108">
        <f>IF(C19=0,"©",IF(COUNTA(D19:I19)=0,"nebyl",IF((SUM(E19:O19)-AB19)&lt;0,"minus",(D19*10+E19*9+F19*8+G19*7+H19*6+I19*5+J19*4+K19*3+L19*2+M19*1+N19*0))))</f>
        <v>129</v>
      </c>
      <c r="Q19" s="57" t="str">
        <f>IF(P19="©","NE",IF(P19="nebyl","NE",IF(P19&gt;=146,"M",IF(P19&gt;=140,"I.",IF(P19&gt;=134,"II.",IF(P19&gt;=125,"III.","ne"))))))</f>
        <v>III.</v>
      </c>
    </row>
    <row r="20" spans="1:17" ht="15.75">
      <c r="A20" s="46" t="str">
        <f>Prezentace!B22</f>
        <v>P</v>
      </c>
      <c r="B20" s="47" t="str">
        <f>Prezentace!C22</f>
        <v>Dvořák</v>
      </c>
      <c r="C20" s="48" t="str">
        <f>Prezentace!D22</f>
        <v>Miloslav</v>
      </c>
      <c r="D20" s="9">
        <v>3</v>
      </c>
      <c r="E20" s="3">
        <v>5</v>
      </c>
      <c r="F20" s="3">
        <v>6</v>
      </c>
      <c r="G20" s="5">
        <v>0</v>
      </c>
      <c r="H20" s="5">
        <v>1</v>
      </c>
      <c r="I20" s="5"/>
      <c r="J20" s="5"/>
      <c r="K20" s="5"/>
      <c r="L20" s="5"/>
      <c r="M20" s="5"/>
      <c r="N20" s="119"/>
      <c r="O20" s="116">
        <f t="shared" si="0"/>
        <v>15</v>
      </c>
      <c r="P20" s="108">
        <f>IF(C20=0,"©",IF(COUNTA(D20:I20)=0,"nebyl",IF((SUM(E20:O20)-AB20)&lt;0,"minus",(D20*10+E20*9+F20*8+G20*7+H20*6+I20*5+J20*4+K20*3+L20*2+M20*1+N20*0))))</f>
        <v>129</v>
      </c>
      <c r="Q20" s="57" t="str">
        <f>IF(P20="©","NE",IF(P20="nebyl","NE",IF(P20&gt;=146,"M",IF(P20&gt;=140,"I.",IF(P20&gt;=134,"II.",IF(P20&gt;=125,"III.","ne"))))))</f>
        <v>III.</v>
      </c>
    </row>
    <row r="21" spans="1:17" ht="15.75">
      <c r="A21" s="46" t="str">
        <f>Prezentace!B23</f>
        <v>P</v>
      </c>
      <c r="B21" s="47" t="str">
        <f>Prezentace!C23</f>
        <v>Fiala</v>
      </c>
      <c r="C21" s="48" t="str">
        <f>Prezentace!D23</f>
        <v>Miroslav</v>
      </c>
      <c r="D21" s="9">
        <v>6</v>
      </c>
      <c r="E21" s="3">
        <v>7</v>
      </c>
      <c r="F21" s="3">
        <v>2</v>
      </c>
      <c r="G21" s="5"/>
      <c r="H21" s="5"/>
      <c r="I21" s="5"/>
      <c r="J21" s="5"/>
      <c r="K21" s="5"/>
      <c r="L21" s="5"/>
      <c r="M21" s="5"/>
      <c r="N21" s="119"/>
      <c r="O21" s="116">
        <f t="shared" si="0"/>
        <v>15</v>
      </c>
      <c r="P21" s="108">
        <f>IF(C21=0,"©",IF(COUNTA(D21:I21)=0,"nebyl",IF((SUM(E21:O21)-AB21)&lt;0,"minus",(D21*10+E21*9+F21*8+G21*7+H21*6+I21*5+J21*4+K21*3+L21*2+M21*1+N21*0))))</f>
        <v>139</v>
      </c>
      <c r="Q21" s="57" t="str">
        <f>IF(P21="©","NE",IF(P21="nebyl","NE",IF(P21&gt;=146,"M",IF(P21&gt;=140,"I.",IF(P21&gt;=134,"II.",IF(P21&gt;=125,"III.","ne"))))))</f>
        <v>II.</v>
      </c>
    </row>
    <row r="22" spans="1:17" ht="15.75">
      <c r="A22" s="46" t="str">
        <f>Prezentace!B24</f>
        <v>P</v>
      </c>
      <c r="B22" s="47" t="str">
        <f>Prezentace!C24</f>
        <v>Fiala</v>
      </c>
      <c r="C22" s="48" t="str">
        <f>Prezentace!D24</f>
        <v>Petr</v>
      </c>
      <c r="D22" s="9">
        <v>8</v>
      </c>
      <c r="E22" s="3">
        <v>6</v>
      </c>
      <c r="F22" s="3">
        <v>1</v>
      </c>
      <c r="G22" s="5"/>
      <c r="H22" s="5"/>
      <c r="I22" s="5"/>
      <c r="J22" s="5"/>
      <c r="K22" s="5"/>
      <c r="L22" s="5"/>
      <c r="M22" s="5"/>
      <c r="N22" s="119"/>
      <c r="O22" s="116">
        <f t="shared" si="0"/>
        <v>15</v>
      </c>
      <c r="P22" s="108">
        <f>IF(C22=0,"©",IF(COUNTA(D22:I22)=0,"nebyl",IF((SUM(E22:O22)-AB22)&lt;0,"minus",(D22*10+E22*9+F22*8+G22*7+H22*6+I22*5+J22*4+K22*3+L22*2+M22*1+N22*0))))</f>
        <v>142</v>
      </c>
      <c r="Q22" s="57" t="str">
        <f>IF(P22="©","NE",IF(P22="nebyl","NE",IF(P22&gt;=146,"M",IF(P22&gt;=140,"I.",IF(P22&gt;=134,"II.",IF(P22&gt;=125,"III.","ne"))))))</f>
        <v>I.</v>
      </c>
    </row>
    <row r="23" spans="1:17" ht="15.75">
      <c r="A23" s="46" t="str">
        <f>Prezentace!B25</f>
        <v>P</v>
      </c>
      <c r="B23" s="47" t="str">
        <f>Prezentace!C25</f>
        <v>Gažák</v>
      </c>
      <c r="C23" s="48" t="str">
        <f>Prezentace!D25</f>
        <v>Karel</v>
      </c>
      <c r="D23" s="9">
        <v>8</v>
      </c>
      <c r="E23" s="3">
        <v>5</v>
      </c>
      <c r="F23" s="3">
        <v>2</v>
      </c>
      <c r="G23" s="5"/>
      <c r="H23" s="5"/>
      <c r="I23" s="5"/>
      <c r="J23" s="5"/>
      <c r="K23" s="5"/>
      <c r="L23" s="5"/>
      <c r="M23" s="5"/>
      <c r="N23" s="119"/>
      <c r="O23" s="116">
        <f t="shared" si="0"/>
        <v>15</v>
      </c>
      <c r="P23" s="108">
        <f>IF(C23=0,"©",IF(COUNTA(D23:I23)=0,"nebyl",IF((SUM(E23:O23)-AB23)&lt;0,"minus",(D23*10+E23*9+F23*8+G23*7+H23*6+I23*5+J23*4+K23*3+L23*2+M23*1+N23*0))))</f>
        <v>141</v>
      </c>
      <c r="Q23" s="57" t="str">
        <f>IF(P23="©","NE",IF(P23="nebyl","NE",IF(P23&gt;=146,"M",IF(P23&gt;=140,"I.",IF(P23&gt;=134,"II.",IF(P23&gt;=125,"III.","ne"))))))</f>
        <v>I.</v>
      </c>
    </row>
    <row r="24" spans="1:17" ht="15.75">
      <c r="A24" s="46" t="str">
        <f>Prezentace!B26</f>
        <v>P</v>
      </c>
      <c r="B24" s="47" t="str">
        <f>Prezentace!C26</f>
        <v>Hazmuka</v>
      </c>
      <c r="C24" s="48" t="str">
        <f>Prezentace!D26</f>
        <v>Radoslav</v>
      </c>
      <c r="D24" s="9">
        <v>5</v>
      </c>
      <c r="E24" s="3">
        <v>8</v>
      </c>
      <c r="F24" s="3">
        <v>2</v>
      </c>
      <c r="G24" s="5"/>
      <c r="H24" s="5"/>
      <c r="I24" s="5"/>
      <c r="J24" s="5"/>
      <c r="K24" s="5"/>
      <c r="L24" s="5"/>
      <c r="M24" s="5"/>
      <c r="N24" s="119"/>
      <c r="O24" s="116">
        <f t="shared" si="0"/>
        <v>15</v>
      </c>
      <c r="P24" s="108">
        <f t="shared" si="1"/>
        <v>138</v>
      </c>
      <c r="Q24" s="57" t="str">
        <f t="shared" si="2"/>
        <v>II.</v>
      </c>
    </row>
    <row r="25" spans="1:17" ht="15.75">
      <c r="A25" s="46" t="str">
        <f>Prezentace!B27</f>
        <v>R</v>
      </c>
      <c r="B25" s="47" t="str">
        <f>Prezentace!C27</f>
        <v>Hazmuka</v>
      </c>
      <c r="C25" s="48" t="str">
        <f>Prezentace!D27</f>
        <v>Radoslav</v>
      </c>
      <c r="D25" s="9">
        <v>10</v>
      </c>
      <c r="E25" s="3">
        <v>4</v>
      </c>
      <c r="F25" s="3">
        <v>1</v>
      </c>
      <c r="G25" s="5"/>
      <c r="H25" s="5"/>
      <c r="I25" s="5"/>
      <c r="J25" s="5"/>
      <c r="K25" s="5"/>
      <c r="L25" s="5"/>
      <c r="M25" s="5"/>
      <c r="N25" s="119"/>
      <c r="O25" s="116">
        <f t="shared" si="0"/>
        <v>15</v>
      </c>
      <c r="P25" s="108">
        <f t="shared" si="1"/>
        <v>144</v>
      </c>
      <c r="Q25" s="57" t="str">
        <f t="shared" si="2"/>
        <v>I.</v>
      </c>
    </row>
    <row r="26" spans="1:17" ht="15.75">
      <c r="A26" s="46" t="str">
        <f>Prezentace!B28</f>
        <v>P</v>
      </c>
      <c r="B26" s="47" t="str">
        <f>Prezentace!C28</f>
        <v>Horčička</v>
      </c>
      <c r="C26" s="48" t="str">
        <f>Prezentace!D28</f>
        <v>Petr</v>
      </c>
      <c r="D26" s="9">
        <v>13</v>
      </c>
      <c r="E26" s="3">
        <v>2</v>
      </c>
      <c r="F26" s="3"/>
      <c r="G26" s="5"/>
      <c r="H26" s="5"/>
      <c r="I26" s="5"/>
      <c r="J26" s="5"/>
      <c r="K26" s="5"/>
      <c r="L26" s="5"/>
      <c r="M26" s="5"/>
      <c r="N26" s="119"/>
      <c r="O26" s="116">
        <f t="shared" si="0"/>
        <v>15</v>
      </c>
      <c r="P26" s="108">
        <f t="shared" si="1"/>
        <v>148</v>
      </c>
      <c r="Q26" s="57" t="str">
        <f t="shared" si="2"/>
        <v>M</v>
      </c>
    </row>
    <row r="27" spans="1:17" ht="15.75">
      <c r="A27" s="46" t="str">
        <f>Prezentace!B29</f>
        <v>P</v>
      </c>
      <c r="B27" s="47" t="str">
        <f>Prezentace!C29</f>
        <v>Hůlka</v>
      </c>
      <c r="C27" s="48" t="str">
        <f>Prezentace!D29</f>
        <v>Bohumil</v>
      </c>
      <c r="D27" s="9">
        <v>4</v>
      </c>
      <c r="E27" s="3">
        <v>7</v>
      </c>
      <c r="F27" s="3">
        <v>2</v>
      </c>
      <c r="G27" s="5">
        <v>1</v>
      </c>
      <c r="H27" s="5">
        <v>0</v>
      </c>
      <c r="I27" s="5">
        <v>0</v>
      </c>
      <c r="J27" s="5"/>
      <c r="K27" s="5"/>
      <c r="L27" s="5"/>
      <c r="M27" s="5"/>
      <c r="N27" s="119">
        <v>1</v>
      </c>
      <c r="O27" s="116">
        <f t="shared" si="0"/>
        <v>15</v>
      </c>
      <c r="P27" s="108">
        <f t="shared" si="1"/>
        <v>126</v>
      </c>
      <c r="Q27" s="57" t="str">
        <f t="shared" si="2"/>
        <v>III.</v>
      </c>
    </row>
    <row r="28" spans="1:17" ht="15.75">
      <c r="A28" s="46" t="str">
        <f>Prezentace!B30</f>
        <v>R</v>
      </c>
      <c r="B28" s="47" t="str">
        <f>Prezentace!C30</f>
        <v>Hůlka</v>
      </c>
      <c r="C28" s="48" t="str">
        <f>Prezentace!D30</f>
        <v>Bohumil</v>
      </c>
      <c r="D28" s="9">
        <v>5</v>
      </c>
      <c r="E28" s="3">
        <v>4</v>
      </c>
      <c r="F28" s="3">
        <v>3</v>
      </c>
      <c r="G28" s="5">
        <v>1</v>
      </c>
      <c r="H28" s="5">
        <v>2</v>
      </c>
      <c r="I28" s="5"/>
      <c r="J28" s="5"/>
      <c r="K28" s="5"/>
      <c r="L28" s="5"/>
      <c r="M28" s="5"/>
      <c r="N28" s="119"/>
      <c r="O28" s="116">
        <f t="shared" si="0"/>
        <v>15</v>
      </c>
      <c r="P28" s="108">
        <f t="shared" si="1"/>
        <v>129</v>
      </c>
      <c r="Q28" s="57" t="str">
        <f t="shared" si="2"/>
        <v>III.</v>
      </c>
    </row>
    <row r="29" spans="1:17" ht="15.75">
      <c r="A29" s="46" t="str">
        <f>Prezentace!B31</f>
        <v>P</v>
      </c>
      <c r="B29" s="47" t="str">
        <f>Prezentace!C31</f>
        <v>Jílek</v>
      </c>
      <c r="C29" s="48" t="str">
        <f>Prezentace!D31</f>
        <v>Milan</v>
      </c>
      <c r="D29" s="9">
        <v>6</v>
      </c>
      <c r="E29" s="3">
        <v>6</v>
      </c>
      <c r="F29" s="3">
        <v>3</v>
      </c>
      <c r="G29" s="5"/>
      <c r="H29" s="5"/>
      <c r="I29" s="5"/>
      <c r="J29" s="5"/>
      <c r="K29" s="5"/>
      <c r="L29" s="5"/>
      <c r="M29" s="5"/>
      <c r="N29" s="119"/>
      <c r="O29" s="116">
        <f t="shared" si="0"/>
        <v>15</v>
      </c>
      <c r="P29" s="108">
        <f t="shared" si="1"/>
        <v>138</v>
      </c>
      <c r="Q29" s="57" t="str">
        <f t="shared" si="2"/>
        <v>II.</v>
      </c>
    </row>
    <row r="30" spans="1:17" ht="15.75">
      <c r="A30" s="46" t="str">
        <f>Prezentace!B32</f>
        <v>R</v>
      </c>
      <c r="B30" s="47" t="str">
        <f>Prezentace!C32</f>
        <v>Jílek</v>
      </c>
      <c r="C30" s="48" t="str">
        <f>Prezentace!D32</f>
        <v>Milan</v>
      </c>
      <c r="D30" s="9">
        <v>2</v>
      </c>
      <c r="E30" s="3">
        <v>4</v>
      </c>
      <c r="F30" s="3">
        <v>6</v>
      </c>
      <c r="G30" s="5">
        <v>2</v>
      </c>
      <c r="H30" s="5">
        <v>1</v>
      </c>
      <c r="I30" s="5"/>
      <c r="J30" s="5"/>
      <c r="K30" s="5"/>
      <c r="L30" s="5"/>
      <c r="M30" s="5"/>
      <c r="N30" s="119"/>
      <c r="O30" s="116">
        <f t="shared" si="0"/>
        <v>15</v>
      </c>
      <c r="P30" s="108">
        <f t="shared" si="1"/>
        <v>124</v>
      </c>
      <c r="Q30" s="57" t="str">
        <f t="shared" si="2"/>
        <v>ne</v>
      </c>
    </row>
    <row r="31" spans="1:17" ht="15.75">
      <c r="A31" s="46" t="str">
        <f>Prezentace!B33</f>
        <v>P</v>
      </c>
      <c r="B31" s="47" t="str">
        <f>Prezentace!C33</f>
        <v>Jirouch</v>
      </c>
      <c r="C31" s="48" t="str">
        <f>Prezentace!D33</f>
        <v>Stanislav</v>
      </c>
      <c r="D31" s="9">
        <v>9</v>
      </c>
      <c r="E31" s="3">
        <v>6</v>
      </c>
      <c r="F31" s="3"/>
      <c r="G31" s="5"/>
      <c r="H31" s="5"/>
      <c r="I31" s="5"/>
      <c r="J31" s="5"/>
      <c r="K31" s="5"/>
      <c r="L31" s="5"/>
      <c r="M31" s="5"/>
      <c r="N31" s="119"/>
      <c r="O31" s="116">
        <f t="shared" si="0"/>
        <v>15</v>
      </c>
      <c r="P31" s="108">
        <f t="shared" si="1"/>
        <v>144</v>
      </c>
      <c r="Q31" s="57" t="str">
        <f t="shared" si="2"/>
        <v>I.</v>
      </c>
    </row>
    <row r="32" spans="1:17" ht="15.75">
      <c r="A32" s="46" t="str">
        <f>Prezentace!B34</f>
        <v>R</v>
      </c>
      <c r="B32" s="47" t="str">
        <f>Prezentace!C34</f>
        <v>Jirouch</v>
      </c>
      <c r="C32" s="48" t="str">
        <f>Prezentace!D34</f>
        <v>Stanislav</v>
      </c>
      <c r="D32" s="9">
        <v>9</v>
      </c>
      <c r="E32" s="3">
        <v>6</v>
      </c>
      <c r="F32" s="3"/>
      <c r="G32" s="3"/>
      <c r="H32" s="3"/>
      <c r="I32" s="3"/>
      <c r="J32" s="5"/>
      <c r="K32" s="5"/>
      <c r="L32" s="5"/>
      <c r="M32" s="5"/>
      <c r="N32" s="119"/>
      <c r="O32" s="116">
        <f t="shared" si="0"/>
        <v>15</v>
      </c>
      <c r="P32" s="108">
        <f t="shared" si="1"/>
        <v>144</v>
      </c>
      <c r="Q32" s="57" t="str">
        <f t="shared" si="2"/>
        <v>I.</v>
      </c>
    </row>
    <row r="33" spans="1:17" ht="15.75">
      <c r="A33" s="46" t="str">
        <f>Prezentace!B35</f>
        <v>P</v>
      </c>
      <c r="B33" s="47" t="str">
        <f>Prezentace!C35</f>
        <v>Jungwirth</v>
      </c>
      <c r="C33" s="48" t="str">
        <f>Prezentace!D35</f>
        <v>Jan</v>
      </c>
      <c r="D33" s="9">
        <v>10</v>
      </c>
      <c r="E33" s="3">
        <v>5</v>
      </c>
      <c r="F33" s="3"/>
      <c r="G33" s="5"/>
      <c r="H33" s="5"/>
      <c r="I33" s="5"/>
      <c r="J33" s="5"/>
      <c r="K33" s="5"/>
      <c r="L33" s="5"/>
      <c r="M33" s="5"/>
      <c r="N33" s="119"/>
      <c r="O33" s="116">
        <f t="shared" si="0"/>
        <v>15</v>
      </c>
      <c r="P33" s="108">
        <f t="shared" si="1"/>
        <v>145</v>
      </c>
      <c r="Q33" s="57" t="str">
        <f t="shared" si="2"/>
        <v>I.</v>
      </c>
    </row>
    <row r="34" spans="1:17" ht="15.75">
      <c r="A34" s="46" t="str">
        <f>Prezentace!B36</f>
        <v>R</v>
      </c>
      <c r="B34" s="47" t="str">
        <f>Prezentace!C36</f>
        <v>Jungwirth</v>
      </c>
      <c r="C34" s="48" t="str">
        <f>Prezentace!D36</f>
        <v>Jan</v>
      </c>
      <c r="D34" s="9">
        <v>13</v>
      </c>
      <c r="E34" s="3">
        <v>2</v>
      </c>
      <c r="F34" s="3"/>
      <c r="G34" s="5"/>
      <c r="H34" s="5"/>
      <c r="I34" s="5"/>
      <c r="J34" s="5"/>
      <c r="K34" s="5"/>
      <c r="L34" s="5"/>
      <c r="M34" s="5"/>
      <c r="N34" s="119"/>
      <c r="O34" s="116">
        <f t="shared" si="0"/>
        <v>15</v>
      </c>
      <c r="P34" s="108">
        <f t="shared" si="1"/>
        <v>148</v>
      </c>
      <c r="Q34" s="57" t="str">
        <f t="shared" si="2"/>
        <v>M</v>
      </c>
    </row>
    <row r="35" spans="1:17" ht="15.75">
      <c r="A35" s="46" t="str">
        <f>Prezentace!B37</f>
        <v>P</v>
      </c>
      <c r="B35" s="47" t="str">
        <f>Prezentace!C37</f>
        <v>Kališ</v>
      </c>
      <c r="C35" s="48" t="str">
        <f>Prezentace!D37</f>
        <v>Petr</v>
      </c>
      <c r="D35" s="9">
        <v>11</v>
      </c>
      <c r="E35" s="3">
        <v>4</v>
      </c>
      <c r="F35" s="3"/>
      <c r="G35" s="5"/>
      <c r="H35" s="5"/>
      <c r="I35" s="5"/>
      <c r="J35" s="5"/>
      <c r="K35" s="5"/>
      <c r="L35" s="5"/>
      <c r="M35" s="5"/>
      <c r="N35" s="119"/>
      <c r="O35" s="116">
        <f t="shared" si="0"/>
        <v>15</v>
      </c>
      <c r="P35" s="108">
        <f t="shared" si="1"/>
        <v>146</v>
      </c>
      <c r="Q35" s="57" t="str">
        <f t="shared" si="2"/>
        <v>M</v>
      </c>
    </row>
    <row r="36" spans="1:17" ht="15.75">
      <c r="A36" s="46" t="str">
        <f>Prezentace!B38</f>
        <v>R</v>
      </c>
      <c r="B36" s="47" t="str">
        <f>Prezentace!C38</f>
        <v>Kališ</v>
      </c>
      <c r="C36" s="48" t="str">
        <f>Prezentace!D38</f>
        <v>Petr</v>
      </c>
      <c r="D36" s="9">
        <v>11</v>
      </c>
      <c r="E36" s="3">
        <v>4</v>
      </c>
      <c r="F36" s="3"/>
      <c r="G36" s="5"/>
      <c r="H36" s="5"/>
      <c r="I36" s="5"/>
      <c r="J36" s="5"/>
      <c r="K36" s="5"/>
      <c r="L36" s="5"/>
      <c r="M36" s="5"/>
      <c r="N36" s="119"/>
      <c r="O36" s="116">
        <f t="shared" si="0"/>
        <v>15</v>
      </c>
      <c r="P36" s="108">
        <f t="shared" si="1"/>
        <v>146</v>
      </c>
      <c r="Q36" s="57" t="str">
        <f t="shared" si="2"/>
        <v>M</v>
      </c>
    </row>
    <row r="37" spans="1:17" ht="15.75">
      <c r="A37" s="46" t="str">
        <f>Prezentace!B39</f>
        <v>P</v>
      </c>
      <c r="B37" s="47" t="str">
        <f>Prezentace!C39</f>
        <v>Kejř</v>
      </c>
      <c r="C37" s="48" t="str">
        <f>Prezentace!D39</f>
        <v>Karel</v>
      </c>
      <c r="D37" s="9">
        <v>8</v>
      </c>
      <c r="E37" s="3">
        <v>5</v>
      </c>
      <c r="F37" s="3">
        <v>1</v>
      </c>
      <c r="G37" s="5">
        <v>0</v>
      </c>
      <c r="H37" s="5">
        <v>1</v>
      </c>
      <c r="I37" s="5"/>
      <c r="J37" s="5"/>
      <c r="K37" s="5"/>
      <c r="L37" s="5"/>
      <c r="M37" s="5"/>
      <c r="N37" s="119"/>
      <c r="O37" s="116">
        <f t="shared" si="0"/>
        <v>15</v>
      </c>
      <c r="P37" s="108">
        <f t="shared" si="1"/>
        <v>139</v>
      </c>
      <c r="Q37" s="57" t="str">
        <f t="shared" si="2"/>
        <v>II.</v>
      </c>
    </row>
    <row r="38" spans="1:17" ht="15.75">
      <c r="A38" s="46" t="str">
        <f>Prezentace!B40</f>
        <v>P</v>
      </c>
      <c r="B38" s="47" t="str">
        <f>Prezentace!C40</f>
        <v>Kočí</v>
      </c>
      <c r="C38" s="48" t="str">
        <f>Prezentace!D40</f>
        <v>Josef</v>
      </c>
      <c r="D38" s="9">
        <v>4</v>
      </c>
      <c r="E38" s="3">
        <v>8</v>
      </c>
      <c r="F38" s="3">
        <v>3</v>
      </c>
      <c r="G38" s="5"/>
      <c r="H38" s="5"/>
      <c r="I38" s="5"/>
      <c r="J38" s="5"/>
      <c r="K38" s="5"/>
      <c r="L38" s="5"/>
      <c r="M38" s="5"/>
      <c r="N38" s="119"/>
      <c r="O38" s="116">
        <f t="shared" si="0"/>
        <v>15</v>
      </c>
      <c r="P38" s="108">
        <f t="shared" si="1"/>
        <v>136</v>
      </c>
      <c r="Q38" s="57" t="str">
        <f t="shared" si="2"/>
        <v>II.</v>
      </c>
    </row>
    <row r="39" spans="1:17" ht="15.75">
      <c r="A39" s="46" t="str">
        <f>Prezentace!B41</f>
        <v>R</v>
      </c>
      <c r="B39" s="47" t="str">
        <f>Prezentace!C41</f>
        <v>Kočí</v>
      </c>
      <c r="C39" s="48" t="str">
        <f>Prezentace!D41</f>
        <v>Josef</v>
      </c>
      <c r="D39" s="9">
        <v>8</v>
      </c>
      <c r="E39" s="3">
        <v>7</v>
      </c>
      <c r="F39" s="3"/>
      <c r="G39" s="5"/>
      <c r="H39" s="5"/>
      <c r="I39" s="5"/>
      <c r="J39" s="5"/>
      <c r="K39" s="5"/>
      <c r="L39" s="5"/>
      <c r="M39" s="5"/>
      <c r="N39" s="119"/>
      <c r="O39" s="116">
        <f t="shared" si="0"/>
        <v>15</v>
      </c>
      <c r="P39" s="108">
        <f t="shared" si="1"/>
        <v>143</v>
      </c>
      <c r="Q39" s="57" t="str">
        <f t="shared" si="2"/>
        <v>I.</v>
      </c>
    </row>
    <row r="40" spans="1:17" ht="15.75">
      <c r="A40" s="46" t="str">
        <f>Prezentace!B42</f>
        <v>P</v>
      </c>
      <c r="B40" s="47" t="str">
        <f>Prezentace!C42</f>
        <v>Koch</v>
      </c>
      <c r="C40" s="48" t="str">
        <f>Prezentace!D42</f>
        <v>Miroslav</v>
      </c>
      <c r="D40" s="9">
        <v>5</v>
      </c>
      <c r="E40" s="3">
        <v>9</v>
      </c>
      <c r="F40" s="3">
        <v>1</v>
      </c>
      <c r="G40" s="5"/>
      <c r="H40" s="5"/>
      <c r="I40" s="5"/>
      <c r="J40" s="5"/>
      <c r="K40" s="5"/>
      <c r="L40" s="5"/>
      <c r="M40" s="5"/>
      <c r="N40" s="119"/>
      <c r="O40" s="116">
        <f t="shared" si="0"/>
        <v>15</v>
      </c>
      <c r="P40" s="108">
        <f t="shared" si="1"/>
        <v>139</v>
      </c>
      <c r="Q40" s="57" t="str">
        <f t="shared" si="2"/>
        <v>II.</v>
      </c>
    </row>
    <row r="41" spans="1:17" ht="15.75">
      <c r="A41" s="46" t="str">
        <f>Prezentace!B43</f>
        <v>R</v>
      </c>
      <c r="B41" s="47" t="str">
        <f>Prezentace!C43</f>
        <v>Koch</v>
      </c>
      <c r="C41" s="48" t="str">
        <f>Prezentace!D43</f>
        <v>Miroslav</v>
      </c>
      <c r="D41" s="9">
        <v>5</v>
      </c>
      <c r="E41" s="3">
        <v>9</v>
      </c>
      <c r="F41" s="3">
        <v>1</v>
      </c>
      <c r="G41" s="5"/>
      <c r="H41" s="5"/>
      <c r="I41" s="5"/>
      <c r="J41" s="5"/>
      <c r="K41" s="5"/>
      <c r="L41" s="5"/>
      <c r="M41" s="5"/>
      <c r="N41" s="119"/>
      <c r="O41" s="116">
        <f t="shared" si="0"/>
        <v>15</v>
      </c>
      <c r="P41" s="108">
        <f t="shared" si="1"/>
        <v>139</v>
      </c>
      <c r="Q41" s="57" t="str">
        <f t="shared" si="2"/>
        <v>II.</v>
      </c>
    </row>
    <row r="42" spans="1:17" ht="15.75">
      <c r="A42" s="46" t="str">
        <f>Prezentace!B44</f>
        <v>P</v>
      </c>
      <c r="B42" s="47" t="str">
        <f>Prezentace!C44</f>
        <v>Koliasa</v>
      </c>
      <c r="C42" s="48" t="str">
        <f>Prezentace!D44</f>
        <v>Stanislav</v>
      </c>
      <c r="D42" s="9">
        <v>5</v>
      </c>
      <c r="E42" s="3">
        <v>5</v>
      </c>
      <c r="F42" s="3">
        <v>4</v>
      </c>
      <c r="G42" s="5">
        <v>1</v>
      </c>
      <c r="H42" s="5"/>
      <c r="I42" s="5"/>
      <c r="J42" s="5"/>
      <c r="K42" s="5"/>
      <c r="L42" s="5"/>
      <c r="M42" s="5"/>
      <c r="N42" s="119"/>
      <c r="O42" s="116">
        <f t="shared" si="0"/>
        <v>15</v>
      </c>
      <c r="P42" s="108">
        <f t="shared" si="1"/>
        <v>134</v>
      </c>
      <c r="Q42" s="57" t="str">
        <f t="shared" si="2"/>
        <v>II.</v>
      </c>
    </row>
    <row r="43" spans="1:17" ht="15.75">
      <c r="A43" s="46" t="str">
        <f>Prezentace!B45</f>
        <v>P</v>
      </c>
      <c r="B43" s="47" t="str">
        <f>Prezentace!C45</f>
        <v>Konrád</v>
      </c>
      <c r="C43" s="48" t="str">
        <f>Prezentace!D45</f>
        <v>František</v>
      </c>
      <c r="D43" s="9">
        <v>7</v>
      </c>
      <c r="E43" s="3">
        <v>6</v>
      </c>
      <c r="F43" s="3">
        <v>1</v>
      </c>
      <c r="G43" s="5">
        <v>1</v>
      </c>
      <c r="H43" s="5"/>
      <c r="I43" s="5"/>
      <c r="J43" s="5"/>
      <c r="K43" s="5"/>
      <c r="L43" s="5"/>
      <c r="M43" s="5"/>
      <c r="N43" s="119"/>
      <c r="O43" s="116">
        <f t="shared" si="0"/>
        <v>15</v>
      </c>
      <c r="P43" s="108">
        <f t="shared" si="1"/>
        <v>139</v>
      </c>
      <c r="Q43" s="57" t="str">
        <f t="shared" si="2"/>
        <v>II.</v>
      </c>
    </row>
    <row r="44" spans="1:17" ht="15.75">
      <c r="A44" s="46" t="str">
        <f>Prezentace!B46</f>
        <v>P</v>
      </c>
      <c r="B44" s="47" t="str">
        <f>Prezentace!C46</f>
        <v>Kupsa</v>
      </c>
      <c r="C44" s="48" t="str">
        <f>Prezentace!D46</f>
        <v>Jan</v>
      </c>
      <c r="D44" s="9">
        <v>10</v>
      </c>
      <c r="E44" s="3">
        <v>5</v>
      </c>
      <c r="F44" s="3"/>
      <c r="G44" s="5"/>
      <c r="H44" s="5"/>
      <c r="I44" s="5"/>
      <c r="J44" s="5"/>
      <c r="K44" s="5"/>
      <c r="L44" s="5"/>
      <c r="M44" s="5"/>
      <c r="N44" s="119"/>
      <c r="O44" s="116">
        <f t="shared" si="0"/>
        <v>15</v>
      </c>
      <c r="P44" s="108">
        <f t="shared" si="1"/>
        <v>145</v>
      </c>
      <c r="Q44" s="57" t="str">
        <f t="shared" si="2"/>
        <v>I.</v>
      </c>
    </row>
    <row r="45" spans="1:17" ht="15.75">
      <c r="A45" s="46" t="str">
        <f>Prezentace!B47</f>
        <v>P</v>
      </c>
      <c r="B45" s="47" t="str">
        <f>Prezentace!C47</f>
        <v>Kureš</v>
      </c>
      <c r="C45" s="48" t="str">
        <f>Prezentace!D47</f>
        <v>František</v>
      </c>
      <c r="D45" s="9">
        <v>5</v>
      </c>
      <c r="E45" s="3">
        <v>8</v>
      </c>
      <c r="F45" s="3">
        <v>1</v>
      </c>
      <c r="G45" s="5">
        <v>1</v>
      </c>
      <c r="H45" s="5"/>
      <c r="I45" s="5"/>
      <c r="J45" s="5"/>
      <c r="K45" s="5"/>
      <c r="L45" s="5"/>
      <c r="M45" s="5"/>
      <c r="N45" s="119"/>
      <c r="O45" s="116">
        <f t="shared" si="0"/>
        <v>15</v>
      </c>
      <c r="P45" s="108">
        <f t="shared" si="1"/>
        <v>137</v>
      </c>
      <c r="Q45" s="57" t="str">
        <f t="shared" si="2"/>
        <v>II.</v>
      </c>
    </row>
    <row r="46" spans="1:17" ht="15.75">
      <c r="A46" s="46" t="str">
        <f>Prezentace!B48</f>
        <v>P</v>
      </c>
      <c r="B46" s="47" t="str">
        <f>Prezentace!C48</f>
        <v>Liška</v>
      </c>
      <c r="C46" s="48" t="str">
        <f>Prezentace!D48</f>
        <v>Antonín</v>
      </c>
      <c r="D46" s="9">
        <v>2</v>
      </c>
      <c r="E46" s="3">
        <v>2</v>
      </c>
      <c r="F46" s="3">
        <v>4</v>
      </c>
      <c r="G46" s="5">
        <v>1</v>
      </c>
      <c r="H46" s="5">
        <v>2</v>
      </c>
      <c r="I46" s="5">
        <v>1</v>
      </c>
      <c r="J46" s="5"/>
      <c r="K46" s="5"/>
      <c r="L46" s="5"/>
      <c r="M46" s="5"/>
      <c r="N46" s="119">
        <v>3</v>
      </c>
      <c r="O46" s="116">
        <f t="shared" si="0"/>
        <v>15</v>
      </c>
      <c r="P46" s="108">
        <f t="shared" si="1"/>
        <v>94</v>
      </c>
      <c r="Q46" s="57" t="str">
        <f t="shared" si="2"/>
        <v>ne</v>
      </c>
    </row>
    <row r="47" spans="1:17" ht="15.75">
      <c r="A47" s="46" t="str">
        <f>Prezentace!B49</f>
        <v>P</v>
      </c>
      <c r="B47" s="47" t="str">
        <f>Prezentace!C49</f>
        <v>Marek</v>
      </c>
      <c r="C47" s="48" t="str">
        <f>Prezentace!D49</f>
        <v>Jiří</v>
      </c>
      <c r="D47" s="9">
        <v>9</v>
      </c>
      <c r="E47" s="3">
        <v>4</v>
      </c>
      <c r="F47" s="3">
        <v>2</v>
      </c>
      <c r="G47" s="5"/>
      <c r="H47" s="5"/>
      <c r="I47" s="5"/>
      <c r="J47" s="5"/>
      <c r="K47" s="5"/>
      <c r="L47" s="5"/>
      <c r="M47" s="5"/>
      <c r="N47" s="119"/>
      <c r="O47" s="116">
        <f t="shared" si="0"/>
        <v>15</v>
      </c>
      <c r="P47" s="108">
        <f t="shared" si="1"/>
        <v>142</v>
      </c>
      <c r="Q47" s="57" t="str">
        <f t="shared" si="2"/>
        <v>I.</v>
      </c>
    </row>
    <row r="48" spans="1:17" ht="15.75">
      <c r="A48" s="46" t="str">
        <f>Prezentace!B50</f>
        <v>P</v>
      </c>
      <c r="B48" s="47" t="str">
        <f>Prezentace!C50</f>
        <v>Marešová</v>
      </c>
      <c r="C48" s="48" t="str">
        <f>Prezentace!D50</f>
        <v>Miloslava</v>
      </c>
      <c r="D48" s="9">
        <v>4</v>
      </c>
      <c r="E48" s="3">
        <v>9</v>
      </c>
      <c r="F48" s="3">
        <v>2</v>
      </c>
      <c r="G48" s="5"/>
      <c r="H48" s="5"/>
      <c r="I48" s="5"/>
      <c r="J48" s="5"/>
      <c r="K48" s="5"/>
      <c r="L48" s="5"/>
      <c r="M48" s="5"/>
      <c r="N48" s="119"/>
      <c r="O48" s="116">
        <f t="shared" si="0"/>
        <v>15</v>
      </c>
      <c r="P48" s="108">
        <f t="shared" si="1"/>
        <v>137</v>
      </c>
      <c r="Q48" s="57" t="str">
        <f t="shared" si="2"/>
        <v>II.</v>
      </c>
    </row>
    <row r="49" spans="1:17" ht="15.75">
      <c r="A49" s="46" t="str">
        <f>Prezentace!B51</f>
        <v>R</v>
      </c>
      <c r="B49" s="47" t="str">
        <f>Prezentace!C51</f>
        <v>Marešová</v>
      </c>
      <c r="C49" s="48" t="str">
        <f>Prezentace!D51</f>
        <v>Miloslava</v>
      </c>
      <c r="D49" s="9">
        <v>8</v>
      </c>
      <c r="E49" s="3">
        <v>7</v>
      </c>
      <c r="F49" s="3"/>
      <c r="G49" s="5"/>
      <c r="H49" s="5"/>
      <c r="I49" s="5"/>
      <c r="J49" s="5"/>
      <c r="K49" s="5"/>
      <c r="L49" s="5"/>
      <c r="M49" s="5"/>
      <c r="N49" s="119"/>
      <c r="O49" s="116">
        <f t="shared" si="0"/>
        <v>15</v>
      </c>
      <c r="P49" s="108">
        <f t="shared" si="1"/>
        <v>143</v>
      </c>
      <c r="Q49" s="57" t="str">
        <f t="shared" si="2"/>
        <v>I.</v>
      </c>
    </row>
    <row r="50" spans="1:17" ht="15.75">
      <c r="A50" s="46" t="str">
        <f>Prezentace!B52</f>
        <v>P</v>
      </c>
      <c r="B50" s="47" t="str">
        <f>Prezentace!C52</f>
        <v>Matějka</v>
      </c>
      <c r="C50" s="48" t="str">
        <f>Prezentace!D52</f>
        <v>Milan</v>
      </c>
      <c r="D50" s="9">
        <v>5</v>
      </c>
      <c r="E50" s="3">
        <v>7</v>
      </c>
      <c r="F50" s="3">
        <v>2</v>
      </c>
      <c r="G50" s="5">
        <v>1</v>
      </c>
      <c r="H50" s="5"/>
      <c r="I50" s="5"/>
      <c r="J50" s="5"/>
      <c r="K50" s="5"/>
      <c r="L50" s="5"/>
      <c r="M50" s="5"/>
      <c r="N50" s="119"/>
      <c r="O50" s="116">
        <f t="shared" si="0"/>
        <v>15</v>
      </c>
      <c r="P50" s="108">
        <f t="shared" si="1"/>
        <v>136</v>
      </c>
      <c r="Q50" s="57" t="str">
        <f t="shared" si="2"/>
        <v>II.</v>
      </c>
    </row>
    <row r="51" spans="1:17" ht="15.75">
      <c r="A51" s="46" t="str">
        <f>Prezentace!B53</f>
        <v>P</v>
      </c>
      <c r="B51" s="47" t="str">
        <f>Prezentace!C53</f>
        <v>Mužík ml.</v>
      </c>
      <c r="C51" s="48" t="str">
        <f>Prezentace!D53</f>
        <v>Vladimír</v>
      </c>
      <c r="D51" s="9">
        <v>8</v>
      </c>
      <c r="E51" s="3">
        <v>6</v>
      </c>
      <c r="F51" s="3">
        <v>0</v>
      </c>
      <c r="G51" s="5">
        <v>1</v>
      </c>
      <c r="H51" s="5"/>
      <c r="I51" s="5"/>
      <c r="J51" s="5"/>
      <c r="K51" s="5"/>
      <c r="L51" s="5"/>
      <c r="M51" s="5"/>
      <c r="N51" s="119"/>
      <c r="O51" s="116">
        <f t="shared" si="0"/>
        <v>15</v>
      </c>
      <c r="P51" s="108">
        <f t="shared" si="1"/>
        <v>141</v>
      </c>
      <c r="Q51" s="57" t="str">
        <f t="shared" si="2"/>
        <v>I.</v>
      </c>
    </row>
    <row r="52" spans="1:17" ht="15.75">
      <c r="A52" s="46" t="str">
        <f>Prezentace!B54</f>
        <v>R</v>
      </c>
      <c r="B52" s="47" t="str">
        <f>Prezentace!C54</f>
        <v>Mužík ml.</v>
      </c>
      <c r="C52" s="48" t="str">
        <f>Prezentace!D54</f>
        <v>Vladimír</v>
      </c>
      <c r="D52" s="9">
        <v>5</v>
      </c>
      <c r="E52" s="3">
        <v>5</v>
      </c>
      <c r="F52" s="3">
        <v>5</v>
      </c>
      <c r="G52" s="5"/>
      <c r="H52" s="5"/>
      <c r="I52" s="5"/>
      <c r="J52" s="5"/>
      <c r="K52" s="5"/>
      <c r="L52" s="5"/>
      <c r="M52" s="5"/>
      <c r="N52" s="119"/>
      <c r="O52" s="116">
        <f t="shared" si="0"/>
        <v>15</v>
      </c>
      <c r="P52" s="108">
        <f t="shared" si="1"/>
        <v>135</v>
      </c>
      <c r="Q52" s="57" t="str">
        <f t="shared" si="2"/>
        <v>II.</v>
      </c>
    </row>
    <row r="53" spans="1:17" ht="15.75">
      <c r="A53" s="46" t="str">
        <f>Prezentace!B55</f>
        <v>P</v>
      </c>
      <c r="B53" s="47" t="str">
        <f>Prezentace!C55</f>
        <v>Mužík st.</v>
      </c>
      <c r="C53" s="48" t="str">
        <f>Prezentace!D55</f>
        <v>Vladimír</v>
      </c>
      <c r="D53" s="9">
        <v>13</v>
      </c>
      <c r="E53" s="3">
        <v>2</v>
      </c>
      <c r="F53" s="3"/>
      <c r="G53" s="5"/>
      <c r="H53" s="5"/>
      <c r="I53" s="5"/>
      <c r="J53" s="5"/>
      <c r="K53" s="5"/>
      <c r="L53" s="5"/>
      <c r="M53" s="5"/>
      <c r="N53" s="119"/>
      <c r="O53" s="116">
        <f t="shared" si="0"/>
        <v>15</v>
      </c>
      <c r="P53" s="108">
        <f t="shared" si="1"/>
        <v>148</v>
      </c>
      <c r="Q53" s="57" t="str">
        <f t="shared" si="2"/>
        <v>M</v>
      </c>
    </row>
    <row r="54" spans="1:17" ht="15.75">
      <c r="A54" s="46" t="str">
        <f>Prezentace!B56</f>
        <v>R</v>
      </c>
      <c r="B54" s="47" t="str">
        <f>Prezentace!C56</f>
        <v>Mužík st.</v>
      </c>
      <c r="C54" s="48" t="str">
        <f>Prezentace!D56</f>
        <v>Vladimír</v>
      </c>
      <c r="D54" s="9">
        <v>8</v>
      </c>
      <c r="E54" s="3">
        <v>5</v>
      </c>
      <c r="F54" s="3">
        <v>2</v>
      </c>
      <c r="G54" s="5"/>
      <c r="H54" s="5"/>
      <c r="I54" s="5"/>
      <c r="J54" s="5"/>
      <c r="K54" s="5"/>
      <c r="L54" s="5"/>
      <c r="M54" s="5"/>
      <c r="N54" s="119"/>
      <c r="O54" s="116">
        <f t="shared" si="0"/>
        <v>15</v>
      </c>
      <c r="P54" s="108">
        <f t="shared" si="1"/>
        <v>141</v>
      </c>
      <c r="Q54" s="57" t="str">
        <f t="shared" si="2"/>
        <v>I.</v>
      </c>
    </row>
    <row r="55" spans="1:17" ht="15.75">
      <c r="A55" s="46" t="str">
        <f>Prezentace!B57</f>
        <v>P</v>
      </c>
      <c r="B55" s="47" t="str">
        <f>Prezentace!C57</f>
        <v>Pakosta</v>
      </c>
      <c r="C55" s="48" t="str">
        <f>Prezentace!D57</f>
        <v>Karel</v>
      </c>
      <c r="D55" s="9">
        <v>3</v>
      </c>
      <c r="E55" s="3">
        <v>12</v>
      </c>
      <c r="F55" s="3"/>
      <c r="G55" s="5"/>
      <c r="H55" s="5"/>
      <c r="I55" s="5"/>
      <c r="J55" s="5"/>
      <c r="K55" s="5"/>
      <c r="L55" s="5"/>
      <c r="M55" s="5"/>
      <c r="N55" s="119"/>
      <c r="O55" s="116">
        <f t="shared" si="0"/>
        <v>15</v>
      </c>
      <c r="P55" s="108">
        <f t="shared" si="1"/>
        <v>138</v>
      </c>
      <c r="Q55" s="57" t="str">
        <f t="shared" si="2"/>
        <v>II.</v>
      </c>
    </row>
    <row r="56" spans="1:17" ht="15.75">
      <c r="A56" s="46" t="str">
        <f>Prezentace!B58</f>
        <v>R</v>
      </c>
      <c r="B56" s="47" t="str">
        <f>Prezentace!C58</f>
        <v>Pavelka</v>
      </c>
      <c r="C56" s="48" t="str">
        <f>Prezentace!D58</f>
        <v>Ivan</v>
      </c>
      <c r="D56" s="9">
        <v>8</v>
      </c>
      <c r="E56" s="3">
        <v>6</v>
      </c>
      <c r="F56" s="3">
        <v>1</v>
      </c>
      <c r="G56" s="5"/>
      <c r="H56" s="5"/>
      <c r="I56" s="5"/>
      <c r="J56" s="5"/>
      <c r="K56" s="5"/>
      <c r="L56" s="5"/>
      <c r="M56" s="5"/>
      <c r="N56" s="119"/>
      <c r="O56" s="116">
        <f t="shared" si="0"/>
        <v>15</v>
      </c>
      <c r="P56" s="108">
        <f t="shared" si="1"/>
        <v>142</v>
      </c>
      <c r="Q56" s="57" t="str">
        <f t="shared" si="2"/>
        <v>I.</v>
      </c>
    </row>
    <row r="57" spans="1:17" ht="15.75">
      <c r="A57" s="46" t="str">
        <f>Prezentace!B59</f>
        <v>P</v>
      </c>
      <c r="B57" s="47" t="str">
        <f>Prezentace!C59</f>
        <v>Plecer</v>
      </c>
      <c r="C57" s="48" t="str">
        <f>Prezentace!D59</f>
        <v>Josef</v>
      </c>
      <c r="D57" s="9">
        <v>8</v>
      </c>
      <c r="E57" s="3">
        <v>4</v>
      </c>
      <c r="F57" s="3">
        <v>2</v>
      </c>
      <c r="G57" s="5">
        <v>1</v>
      </c>
      <c r="H57" s="5"/>
      <c r="I57" s="5"/>
      <c r="J57" s="5"/>
      <c r="K57" s="5"/>
      <c r="L57" s="5"/>
      <c r="M57" s="5"/>
      <c r="N57" s="119"/>
      <c r="O57" s="116">
        <f t="shared" si="0"/>
        <v>15</v>
      </c>
      <c r="P57" s="108">
        <f t="shared" si="1"/>
        <v>139</v>
      </c>
      <c r="Q57" s="57" t="str">
        <f t="shared" si="2"/>
        <v>II.</v>
      </c>
    </row>
    <row r="58" spans="1:17" ht="15.75">
      <c r="A58" s="46" t="str">
        <f>Prezentace!B60</f>
        <v>R</v>
      </c>
      <c r="B58" s="47" t="str">
        <f>Prezentace!C60</f>
        <v>Plecer</v>
      </c>
      <c r="C58" s="48" t="str">
        <f>Prezentace!D60</f>
        <v>Josef</v>
      </c>
      <c r="D58" s="9">
        <v>4</v>
      </c>
      <c r="E58" s="3">
        <v>8</v>
      </c>
      <c r="F58" s="3">
        <v>3</v>
      </c>
      <c r="G58" s="5"/>
      <c r="H58" s="5"/>
      <c r="I58" s="5"/>
      <c r="J58" s="5"/>
      <c r="K58" s="5"/>
      <c r="L58" s="5"/>
      <c r="M58" s="5"/>
      <c r="N58" s="119"/>
      <c r="O58" s="116">
        <f t="shared" si="0"/>
        <v>15</v>
      </c>
      <c r="P58" s="108">
        <f t="shared" si="1"/>
        <v>136</v>
      </c>
      <c r="Q58" s="57" t="str">
        <f t="shared" si="2"/>
        <v>II.</v>
      </c>
    </row>
    <row r="59" spans="1:17" ht="15.75">
      <c r="A59" s="46" t="str">
        <f>Prezentace!B61</f>
        <v>P</v>
      </c>
      <c r="B59" s="47" t="str">
        <f>Prezentace!C61</f>
        <v>Pokorný</v>
      </c>
      <c r="C59" s="48" t="str">
        <f>Prezentace!D61</f>
        <v>Jaroslav</v>
      </c>
      <c r="D59" s="9">
        <v>4</v>
      </c>
      <c r="E59" s="3">
        <v>7</v>
      </c>
      <c r="F59" s="3">
        <v>4</v>
      </c>
      <c r="G59" s="5"/>
      <c r="H59" s="5"/>
      <c r="I59" s="5"/>
      <c r="J59" s="5"/>
      <c r="K59" s="5"/>
      <c r="L59" s="5"/>
      <c r="M59" s="5"/>
      <c r="N59" s="119"/>
      <c r="O59" s="116">
        <f t="shared" si="0"/>
        <v>15</v>
      </c>
      <c r="P59" s="108">
        <f t="shared" si="1"/>
        <v>135</v>
      </c>
      <c r="Q59" s="57" t="str">
        <f t="shared" si="2"/>
        <v>II.</v>
      </c>
    </row>
    <row r="60" spans="1:17" ht="15.75">
      <c r="A60" s="46" t="str">
        <f>Prezentace!B62</f>
        <v>R</v>
      </c>
      <c r="B60" s="47" t="str">
        <f>Prezentace!C62</f>
        <v>Pokorný</v>
      </c>
      <c r="C60" s="48" t="str">
        <f>Prezentace!D62</f>
        <v>Jaroslav</v>
      </c>
      <c r="D60" s="9">
        <v>5</v>
      </c>
      <c r="E60" s="3">
        <v>9</v>
      </c>
      <c r="F60" s="3">
        <v>1</v>
      </c>
      <c r="G60" s="5"/>
      <c r="H60" s="5"/>
      <c r="I60" s="5"/>
      <c r="J60" s="5"/>
      <c r="K60" s="5"/>
      <c r="L60" s="5"/>
      <c r="M60" s="5"/>
      <c r="N60" s="119"/>
      <c r="O60" s="116">
        <f aca="true" t="shared" si="3" ref="O60:O104">SUM(D60:N60)</f>
        <v>15</v>
      </c>
      <c r="P60" s="108">
        <f aca="true" t="shared" si="4" ref="P60:P104">IF(C60=0,"©",IF(COUNTA(D60:I60)=0,"nebyl",IF((SUM(E60:O60)-AB60)&lt;0,"minus",(D60*10+E60*9+F60*8+G60*7+H60*6+I60*5+J60*4+K60*3+L60*2+M60*1+N60*0))))</f>
        <v>139</v>
      </c>
      <c r="Q60" s="57" t="str">
        <f aca="true" t="shared" si="5" ref="Q60:Q104">IF(P60="©","NE",IF(P60="nebyl","NE",IF(P60&gt;=146,"M",IF(P60&gt;=140,"I.",IF(P60&gt;=134,"II.",IF(P60&gt;=125,"III.","ne"))))))</f>
        <v>II.</v>
      </c>
    </row>
    <row r="61" spans="1:17" ht="15.75">
      <c r="A61" s="46" t="str">
        <f>Prezentace!B63</f>
        <v>P</v>
      </c>
      <c r="B61" s="47" t="str">
        <f>Prezentace!C63</f>
        <v>Pour</v>
      </c>
      <c r="C61" s="48" t="str">
        <f>Prezentace!D63</f>
        <v>Miloš</v>
      </c>
      <c r="D61" s="9">
        <v>4</v>
      </c>
      <c r="E61" s="3">
        <v>8</v>
      </c>
      <c r="F61" s="3">
        <v>3</v>
      </c>
      <c r="G61" s="5"/>
      <c r="H61" s="5"/>
      <c r="I61" s="5"/>
      <c r="J61" s="5"/>
      <c r="K61" s="5"/>
      <c r="L61" s="5"/>
      <c r="M61" s="5"/>
      <c r="N61" s="119"/>
      <c r="O61" s="116">
        <f t="shared" si="3"/>
        <v>15</v>
      </c>
      <c r="P61" s="108">
        <f t="shared" si="4"/>
        <v>136</v>
      </c>
      <c r="Q61" s="57" t="str">
        <f t="shared" si="5"/>
        <v>II.</v>
      </c>
    </row>
    <row r="62" spans="1:17" ht="15.75">
      <c r="A62" s="46" t="str">
        <f>Prezentace!B64</f>
        <v>P</v>
      </c>
      <c r="B62" s="47" t="str">
        <f>Prezentace!C64</f>
        <v>Pražáková</v>
      </c>
      <c r="C62" s="48" t="str">
        <f>Prezentace!D64</f>
        <v>Lenka</v>
      </c>
      <c r="D62" s="9">
        <v>0</v>
      </c>
      <c r="E62" s="3">
        <v>4</v>
      </c>
      <c r="F62" s="3">
        <v>4</v>
      </c>
      <c r="G62" s="5">
        <v>5</v>
      </c>
      <c r="H62" s="5">
        <v>0</v>
      </c>
      <c r="I62" s="5">
        <v>0</v>
      </c>
      <c r="J62" s="5"/>
      <c r="K62" s="5"/>
      <c r="L62" s="5"/>
      <c r="M62" s="5"/>
      <c r="N62" s="119">
        <v>2</v>
      </c>
      <c r="O62" s="116">
        <f t="shared" si="3"/>
        <v>15</v>
      </c>
      <c r="P62" s="108">
        <f t="shared" si="4"/>
        <v>103</v>
      </c>
      <c r="Q62" s="57" t="str">
        <f t="shared" si="5"/>
        <v>ne</v>
      </c>
    </row>
    <row r="63" spans="1:17" ht="15.75">
      <c r="A63" s="46" t="str">
        <f>Prezentace!B65</f>
        <v>P</v>
      </c>
      <c r="B63" s="47" t="str">
        <f>Prezentace!C65</f>
        <v>Rendl</v>
      </c>
      <c r="C63" s="48" t="str">
        <f>Prezentace!D65</f>
        <v>Josef</v>
      </c>
      <c r="D63" s="9">
        <v>14</v>
      </c>
      <c r="E63" s="3">
        <v>1</v>
      </c>
      <c r="F63" s="3"/>
      <c r="G63" s="5"/>
      <c r="H63" s="5"/>
      <c r="I63" s="5"/>
      <c r="J63" s="5"/>
      <c r="K63" s="5"/>
      <c r="L63" s="5"/>
      <c r="M63" s="5"/>
      <c r="N63" s="119"/>
      <c r="O63" s="116">
        <f t="shared" si="3"/>
        <v>15</v>
      </c>
      <c r="P63" s="108">
        <f t="shared" si="4"/>
        <v>149</v>
      </c>
      <c r="Q63" s="57" t="str">
        <f t="shared" si="5"/>
        <v>M</v>
      </c>
    </row>
    <row r="64" spans="1:17" ht="15.75">
      <c r="A64" s="46" t="str">
        <f>Prezentace!B66</f>
        <v>R</v>
      </c>
      <c r="B64" s="47" t="str">
        <f>Prezentace!C66</f>
        <v>Rendl</v>
      </c>
      <c r="C64" s="48" t="str">
        <f>Prezentace!D66</f>
        <v>Josef</v>
      </c>
      <c r="D64" s="9">
        <v>14</v>
      </c>
      <c r="E64" s="3">
        <v>1</v>
      </c>
      <c r="F64" s="3"/>
      <c r="G64" s="5"/>
      <c r="H64" s="5"/>
      <c r="I64" s="5"/>
      <c r="J64" s="5"/>
      <c r="K64" s="5"/>
      <c r="L64" s="5"/>
      <c r="M64" s="5"/>
      <c r="N64" s="119"/>
      <c r="O64" s="116">
        <f t="shared" si="3"/>
        <v>15</v>
      </c>
      <c r="P64" s="108">
        <f t="shared" si="4"/>
        <v>149</v>
      </c>
      <c r="Q64" s="57" t="str">
        <f t="shared" si="5"/>
        <v>M</v>
      </c>
    </row>
    <row r="65" spans="1:18" ht="15.75">
      <c r="A65" s="46" t="str">
        <f>Prezentace!B67</f>
        <v>P</v>
      </c>
      <c r="B65" s="47" t="str">
        <f>Prezentace!C67</f>
        <v>Rendl</v>
      </c>
      <c r="C65" s="48" t="str">
        <f>Prezentace!D67</f>
        <v>Pavel</v>
      </c>
      <c r="D65" s="9">
        <v>11</v>
      </c>
      <c r="E65" s="3">
        <v>4</v>
      </c>
      <c r="F65" s="3"/>
      <c r="G65" s="5"/>
      <c r="H65" s="5"/>
      <c r="I65" s="5"/>
      <c r="J65" s="5"/>
      <c r="K65" s="5"/>
      <c r="L65" s="5"/>
      <c r="M65" s="5"/>
      <c r="N65" s="119"/>
      <c r="O65" s="116">
        <f t="shared" si="3"/>
        <v>15</v>
      </c>
      <c r="P65" s="108">
        <f t="shared" si="4"/>
        <v>146</v>
      </c>
      <c r="Q65" s="57" t="str">
        <f t="shared" si="5"/>
        <v>M</v>
      </c>
      <c r="R65" s="106"/>
    </row>
    <row r="66" spans="1:17" ht="15.75">
      <c r="A66" s="46" t="str">
        <f>Prezentace!B68</f>
        <v>R</v>
      </c>
      <c r="B66" s="47" t="str">
        <f>Prezentace!C68</f>
        <v>Rendl</v>
      </c>
      <c r="C66" s="48" t="str">
        <f>Prezentace!D68</f>
        <v>Pavel</v>
      </c>
      <c r="D66" s="9">
        <v>10</v>
      </c>
      <c r="E66" s="3">
        <v>5</v>
      </c>
      <c r="F66" s="3"/>
      <c r="G66" s="5"/>
      <c r="H66" s="5"/>
      <c r="I66" s="5"/>
      <c r="J66" s="5"/>
      <c r="K66" s="5"/>
      <c r="L66" s="5"/>
      <c r="M66" s="5"/>
      <c r="N66" s="119"/>
      <c r="O66" s="116">
        <f t="shared" si="3"/>
        <v>15</v>
      </c>
      <c r="P66" s="108">
        <f t="shared" si="4"/>
        <v>145</v>
      </c>
      <c r="Q66" s="57" t="str">
        <f t="shared" si="5"/>
        <v>I.</v>
      </c>
    </row>
    <row r="67" spans="1:17" ht="15.75">
      <c r="A67" s="46" t="str">
        <f>Prezentace!B69</f>
        <v>P</v>
      </c>
      <c r="B67" s="47" t="str">
        <f>Prezentace!C69</f>
        <v>Řeháček</v>
      </c>
      <c r="C67" s="48" t="str">
        <f>Prezentace!D69</f>
        <v>Martin</v>
      </c>
      <c r="D67" s="9">
        <v>9</v>
      </c>
      <c r="E67" s="3">
        <v>5</v>
      </c>
      <c r="F67" s="3">
        <v>1</v>
      </c>
      <c r="G67" s="5"/>
      <c r="H67" s="5"/>
      <c r="I67" s="5"/>
      <c r="J67" s="5"/>
      <c r="K67" s="5"/>
      <c r="L67" s="5"/>
      <c r="M67" s="5"/>
      <c r="N67" s="119"/>
      <c r="O67" s="116">
        <f t="shared" si="3"/>
        <v>15</v>
      </c>
      <c r="P67" s="108">
        <f t="shared" si="4"/>
        <v>143</v>
      </c>
      <c r="Q67" s="57" t="str">
        <f t="shared" si="5"/>
        <v>I.</v>
      </c>
    </row>
    <row r="68" spans="1:17" ht="15.75">
      <c r="A68" s="46" t="str">
        <f>Prezentace!B70</f>
        <v>P</v>
      </c>
      <c r="B68" s="47" t="str">
        <f>Prezentace!C70</f>
        <v>Seitl</v>
      </c>
      <c r="C68" s="48" t="str">
        <f>Prezentace!D70</f>
        <v>Aleš</v>
      </c>
      <c r="D68" s="9">
        <v>6</v>
      </c>
      <c r="E68" s="3">
        <v>6</v>
      </c>
      <c r="F68" s="3">
        <v>3</v>
      </c>
      <c r="G68" s="5"/>
      <c r="H68" s="5"/>
      <c r="I68" s="5"/>
      <c r="J68" s="5"/>
      <c r="K68" s="5"/>
      <c r="L68" s="5"/>
      <c r="M68" s="5"/>
      <c r="N68" s="119"/>
      <c r="O68" s="116">
        <f t="shared" si="3"/>
        <v>15</v>
      </c>
      <c r="P68" s="108">
        <f t="shared" si="4"/>
        <v>138</v>
      </c>
      <c r="Q68" s="57" t="str">
        <f t="shared" si="5"/>
        <v>II.</v>
      </c>
    </row>
    <row r="69" spans="1:17" ht="15.75">
      <c r="A69" s="46" t="str">
        <f>Prezentace!B71</f>
        <v>R</v>
      </c>
      <c r="B69" s="47" t="str">
        <f>Prezentace!C71</f>
        <v>Seitl</v>
      </c>
      <c r="C69" s="48" t="str">
        <f>Prezentace!D71</f>
        <v>Aleš</v>
      </c>
      <c r="D69" s="9">
        <v>10</v>
      </c>
      <c r="E69" s="3">
        <v>5</v>
      </c>
      <c r="F69" s="3"/>
      <c r="G69" s="5"/>
      <c r="H69" s="5"/>
      <c r="I69" s="5"/>
      <c r="J69" s="5"/>
      <c r="K69" s="5"/>
      <c r="L69" s="5"/>
      <c r="M69" s="5"/>
      <c r="N69" s="119"/>
      <c r="O69" s="116">
        <f t="shared" si="3"/>
        <v>15</v>
      </c>
      <c r="P69" s="108">
        <f t="shared" si="4"/>
        <v>145</v>
      </c>
      <c r="Q69" s="57" t="str">
        <f t="shared" si="5"/>
        <v>I.</v>
      </c>
    </row>
    <row r="70" spans="1:17" ht="15.75">
      <c r="A70" s="46" t="str">
        <f>Prezentace!B72</f>
        <v>P</v>
      </c>
      <c r="B70" s="47" t="str">
        <f>Prezentace!C72</f>
        <v>Seitl</v>
      </c>
      <c r="C70" s="48" t="str">
        <f>Prezentace!D72</f>
        <v>Karel</v>
      </c>
      <c r="D70" s="9">
        <v>5</v>
      </c>
      <c r="E70" s="3">
        <v>3</v>
      </c>
      <c r="F70" s="3">
        <v>5</v>
      </c>
      <c r="G70" s="5">
        <v>1</v>
      </c>
      <c r="H70" s="5">
        <v>1</v>
      </c>
      <c r="I70" s="5"/>
      <c r="J70" s="5"/>
      <c r="K70" s="5"/>
      <c r="L70" s="5"/>
      <c r="M70" s="5"/>
      <c r="N70" s="119"/>
      <c r="O70" s="116">
        <f t="shared" si="3"/>
        <v>15</v>
      </c>
      <c r="P70" s="108">
        <f t="shared" si="4"/>
        <v>130</v>
      </c>
      <c r="Q70" s="57" t="str">
        <f t="shared" si="5"/>
        <v>III.</v>
      </c>
    </row>
    <row r="71" spans="1:17" ht="15.75">
      <c r="A71" s="46" t="str">
        <f>Prezentace!B73</f>
        <v>R</v>
      </c>
      <c r="B71" s="47" t="str">
        <f>Prezentace!C73</f>
        <v>Seitl</v>
      </c>
      <c r="C71" s="48" t="str">
        <f>Prezentace!D73</f>
        <v>Karel</v>
      </c>
      <c r="D71" s="9">
        <v>1</v>
      </c>
      <c r="E71" s="3">
        <v>8</v>
      </c>
      <c r="F71" s="3">
        <v>3</v>
      </c>
      <c r="G71" s="5">
        <v>2</v>
      </c>
      <c r="H71" s="5">
        <v>1</v>
      </c>
      <c r="I71" s="5"/>
      <c r="J71" s="5"/>
      <c r="K71" s="5"/>
      <c r="L71" s="5"/>
      <c r="M71" s="5"/>
      <c r="N71" s="119"/>
      <c r="O71" s="116">
        <f t="shared" si="3"/>
        <v>15</v>
      </c>
      <c r="P71" s="108">
        <f t="shared" si="4"/>
        <v>126</v>
      </c>
      <c r="Q71" s="57" t="str">
        <f t="shared" si="5"/>
        <v>III.</v>
      </c>
    </row>
    <row r="72" spans="1:17" ht="15.75">
      <c r="A72" s="46" t="str">
        <f>Prezentace!B74</f>
        <v>P</v>
      </c>
      <c r="B72" s="47" t="str">
        <f>Prezentace!C74</f>
        <v>Šmíd</v>
      </c>
      <c r="C72" s="48" t="str">
        <f>Prezentace!D74</f>
        <v>Karel</v>
      </c>
      <c r="D72" s="9">
        <v>14</v>
      </c>
      <c r="E72" s="3">
        <v>1</v>
      </c>
      <c r="F72" s="3"/>
      <c r="G72" s="5"/>
      <c r="H72" s="5"/>
      <c r="I72" s="5"/>
      <c r="J72" s="5"/>
      <c r="K72" s="5"/>
      <c r="L72" s="5"/>
      <c r="M72" s="5"/>
      <c r="N72" s="119"/>
      <c r="O72" s="116">
        <f t="shared" si="3"/>
        <v>15</v>
      </c>
      <c r="P72" s="108">
        <f>IF(C72=0,"©",IF(COUNTA(D72:I72)=0,"nebyl",IF((SUM(E72:O72)-AB72)&lt;0,"minus",(D72*10+E72*9+F72*8+G72*7+H72*6+I72*5+J72*4+K72*3+L72*2+M72*1+N72*0))))</f>
        <v>149</v>
      </c>
      <c r="Q72" s="57" t="str">
        <f>IF(P72="©","NE",IF(P72="nebyl","NE",IF(P72&gt;=146,"M",IF(P72&gt;=140,"I.",IF(P72&gt;=134,"II.",IF(P72&gt;=125,"III.","ne"))))))</f>
        <v>M</v>
      </c>
    </row>
    <row r="73" spans="1:17" ht="15.75">
      <c r="A73" s="46" t="str">
        <f>Prezentace!B75</f>
        <v>R</v>
      </c>
      <c r="B73" s="47" t="str">
        <f>Prezentace!C75</f>
        <v>Šmíd</v>
      </c>
      <c r="C73" s="48" t="str">
        <f>Prezentace!D75</f>
        <v>Karel</v>
      </c>
      <c r="D73" s="9">
        <v>11</v>
      </c>
      <c r="E73" s="3">
        <v>3</v>
      </c>
      <c r="F73" s="3">
        <v>1</v>
      </c>
      <c r="G73" s="5"/>
      <c r="H73" s="5"/>
      <c r="I73" s="5"/>
      <c r="J73" s="5"/>
      <c r="K73" s="5"/>
      <c r="L73" s="5"/>
      <c r="M73" s="5"/>
      <c r="N73" s="119"/>
      <c r="O73" s="116">
        <f t="shared" si="3"/>
        <v>15</v>
      </c>
      <c r="P73" s="108">
        <f>IF(C73=0,"©",IF(COUNTA(D73:I73)=0,"nebyl",IF((SUM(E73:O73)-AB73)&lt;0,"minus",(D73*10+E73*9+F73*8+G73*7+H73*6+I73*5+J73*4+K73*3+L73*2+M73*1+N73*0))))</f>
        <v>145</v>
      </c>
      <c r="Q73" s="57" t="str">
        <f>IF(P73="©","NE",IF(P73="nebyl","NE",IF(P73&gt;=146,"M",IF(P73&gt;=140,"I.",IF(P73&gt;=134,"II.",IF(P73&gt;=125,"III.","ne"))))))</f>
        <v>I.</v>
      </c>
    </row>
    <row r="74" spans="1:17" ht="15.75">
      <c r="A74" s="46" t="str">
        <f>Prezentace!B76</f>
        <v>P</v>
      </c>
      <c r="B74" s="47" t="str">
        <f>Prezentace!C76</f>
        <v>Švarc ml.</v>
      </c>
      <c r="C74" s="48" t="str">
        <f>Prezentace!D76</f>
        <v>Vlastimil</v>
      </c>
      <c r="D74" s="9">
        <v>11</v>
      </c>
      <c r="E74" s="3">
        <v>4</v>
      </c>
      <c r="F74" s="3"/>
      <c r="G74" s="5"/>
      <c r="H74" s="5"/>
      <c r="I74" s="5"/>
      <c r="J74" s="5"/>
      <c r="K74" s="5"/>
      <c r="L74" s="5"/>
      <c r="M74" s="5"/>
      <c r="N74" s="119"/>
      <c r="O74" s="116">
        <f t="shared" si="3"/>
        <v>15</v>
      </c>
      <c r="P74" s="108">
        <f>IF(C74=0,"©",IF(COUNTA(D74:I74)=0,"nebyl",IF((SUM(E74:O74)-AB74)&lt;0,"minus",(D74*10+E74*9+F74*8+G74*7+H74*6+I74*5+J74*4+K74*3+L74*2+M74*1+N74*0))))</f>
        <v>146</v>
      </c>
      <c r="Q74" s="57" t="str">
        <f>IF(P74="©","NE",IF(P74="nebyl","NE",IF(P74&gt;=146,"M",IF(P74&gt;=140,"I.",IF(P74&gt;=134,"II.",IF(P74&gt;=125,"III.","ne"))))))</f>
        <v>M</v>
      </c>
    </row>
    <row r="75" spans="1:17" ht="15.75">
      <c r="A75" s="46" t="str">
        <f>Prezentace!B77</f>
        <v>R</v>
      </c>
      <c r="B75" s="47" t="str">
        <f>Prezentace!C77</f>
        <v>Švarc ml.</v>
      </c>
      <c r="C75" s="48" t="str">
        <f>Prezentace!D77</f>
        <v>Vlastimil</v>
      </c>
      <c r="D75" s="9">
        <v>12</v>
      </c>
      <c r="E75" s="3">
        <v>3</v>
      </c>
      <c r="F75" s="3"/>
      <c r="G75" s="5"/>
      <c r="H75" s="5"/>
      <c r="I75" s="5"/>
      <c r="J75" s="5"/>
      <c r="K75" s="5"/>
      <c r="L75" s="5"/>
      <c r="M75" s="5"/>
      <c r="N75" s="119"/>
      <c r="O75" s="116">
        <f t="shared" si="3"/>
        <v>15</v>
      </c>
      <c r="P75" s="108">
        <f t="shared" si="4"/>
        <v>147</v>
      </c>
      <c r="Q75" s="57" t="str">
        <f t="shared" si="5"/>
        <v>M</v>
      </c>
    </row>
    <row r="76" spans="1:17" ht="15.75">
      <c r="A76" s="46" t="str">
        <f>Prezentace!B78</f>
        <v>R</v>
      </c>
      <c r="B76" s="47" t="str">
        <f>Prezentace!C78</f>
        <v>Švarc st.</v>
      </c>
      <c r="C76" s="48" t="str">
        <f>Prezentace!D78</f>
        <v>Vlastimil</v>
      </c>
      <c r="D76" s="9">
        <v>10</v>
      </c>
      <c r="E76" s="3">
        <v>5</v>
      </c>
      <c r="F76" s="3"/>
      <c r="G76" s="5"/>
      <c r="H76" s="5"/>
      <c r="I76" s="5"/>
      <c r="J76" s="5"/>
      <c r="K76" s="5"/>
      <c r="L76" s="5"/>
      <c r="M76" s="5"/>
      <c r="N76" s="119"/>
      <c r="O76" s="116">
        <f t="shared" si="3"/>
        <v>15</v>
      </c>
      <c r="P76" s="108">
        <f t="shared" si="4"/>
        <v>145</v>
      </c>
      <c r="Q76" s="57" t="str">
        <f t="shared" si="5"/>
        <v>I.</v>
      </c>
    </row>
    <row r="77" spans="1:17" ht="15.75">
      <c r="A77" s="46" t="str">
        <f>Prezentace!B79</f>
        <v>P</v>
      </c>
      <c r="B77" s="47" t="str">
        <f>Prezentace!C79</f>
        <v>Švihálek</v>
      </c>
      <c r="C77" s="48" t="str">
        <f>Prezentace!D79</f>
        <v>Jiří</v>
      </c>
      <c r="D77" s="9">
        <v>7</v>
      </c>
      <c r="E77" s="3">
        <v>8</v>
      </c>
      <c r="F77" s="3"/>
      <c r="G77" s="5"/>
      <c r="H77" s="5"/>
      <c r="I77" s="5"/>
      <c r="J77" s="5"/>
      <c r="K77" s="5"/>
      <c r="L77" s="5"/>
      <c r="M77" s="5"/>
      <c r="N77" s="119"/>
      <c r="O77" s="116">
        <f t="shared" si="3"/>
        <v>15</v>
      </c>
      <c r="P77" s="108">
        <f t="shared" si="4"/>
        <v>142</v>
      </c>
      <c r="Q77" s="57" t="str">
        <f t="shared" si="5"/>
        <v>I.</v>
      </c>
    </row>
    <row r="78" spans="1:17" ht="15.75">
      <c r="A78" s="46" t="str">
        <f>Prezentace!B80</f>
        <v>R</v>
      </c>
      <c r="B78" s="47" t="str">
        <f>Prezentace!C80</f>
        <v>Švihálek</v>
      </c>
      <c r="C78" s="48" t="str">
        <f>Prezentace!D80</f>
        <v>Jiří</v>
      </c>
      <c r="D78" s="9">
        <v>9</v>
      </c>
      <c r="E78" s="3">
        <v>4</v>
      </c>
      <c r="F78" s="3">
        <v>2</v>
      </c>
      <c r="G78" s="5"/>
      <c r="H78" s="5"/>
      <c r="I78" s="5"/>
      <c r="J78" s="5"/>
      <c r="K78" s="5"/>
      <c r="L78" s="5"/>
      <c r="M78" s="5"/>
      <c r="N78" s="119"/>
      <c r="O78" s="116">
        <f t="shared" si="3"/>
        <v>15</v>
      </c>
      <c r="P78" s="108">
        <f t="shared" si="4"/>
        <v>142</v>
      </c>
      <c r="Q78" s="57" t="str">
        <f t="shared" si="5"/>
        <v>I.</v>
      </c>
    </row>
    <row r="79" spans="1:17" ht="15.75">
      <c r="A79" s="46" t="str">
        <f>Prezentace!B81</f>
        <v>P</v>
      </c>
      <c r="B79" s="47" t="str">
        <f>Prezentace!C81</f>
        <v>Tkaczik</v>
      </c>
      <c r="C79" s="48" t="str">
        <f>Prezentace!D81</f>
        <v>Jan</v>
      </c>
      <c r="D79" s="9">
        <v>7</v>
      </c>
      <c r="E79" s="3">
        <v>7</v>
      </c>
      <c r="F79" s="3">
        <v>1</v>
      </c>
      <c r="G79" s="5"/>
      <c r="H79" s="5"/>
      <c r="I79" s="5"/>
      <c r="J79" s="5"/>
      <c r="K79" s="5"/>
      <c r="L79" s="5"/>
      <c r="M79" s="5"/>
      <c r="N79" s="119"/>
      <c r="O79" s="116">
        <f t="shared" si="3"/>
        <v>15</v>
      </c>
      <c r="P79" s="108">
        <f t="shared" si="4"/>
        <v>141</v>
      </c>
      <c r="Q79" s="57" t="str">
        <f t="shared" si="5"/>
        <v>I.</v>
      </c>
    </row>
    <row r="80" spans="1:17" ht="15.75">
      <c r="A80" s="46" t="str">
        <f>Prezentace!B82</f>
        <v>P</v>
      </c>
      <c r="B80" s="47" t="str">
        <f>Prezentace!C82</f>
        <v>Tůmová</v>
      </c>
      <c r="C80" s="48" t="str">
        <f>Prezentace!D82</f>
        <v>Martina</v>
      </c>
      <c r="D80" s="9">
        <v>1</v>
      </c>
      <c r="E80" s="3">
        <v>4</v>
      </c>
      <c r="F80" s="3">
        <v>1</v>
      </c>
      <c r="G80" s="5">
        <v>1</v>
      </c>
      <c r="H80" s="5">
        <v>2</v>
      </c>
      <c r="I80" s="5">
        <v>1</v>
      </c>
      <c r="J80" s="5"/>
      <c r="K80" s="5"/>
      <c r="L80" s="5"/>
      <c r="M80" s="5"/>
      <c r="N80" s="119">
        <v>5</v>
      </c>
      <c r="O80" s="116">
        <f t="shared" si="3"/>
        <v>15</v>
      </c>
      <c r="P80" s="108">
        <f t="shared" si="4"/>
        <v>78</v>
      </c>
      <c r="Q80" s="57" t="str">
        <f t="shared" si="5"/>
        <v>ne</v>
      </c>
    </row>
    <row r="81" spans="1:17" ht="15.75">
      <c r="A81" s="46" t="str">
        <f>Prezentace!B83</f>
        <v>P</v>
      </c>
      <c r="B81" s="47" t="str">
        <f>Prezentace!C83</f>
        <v>Valenta</v>
      </c>
      <c r="C81" s="48" t="str">
        <f>Prezentace!D83</f>
        <v>Petr</v>
      </c>
      <c r="D81" s="9">
        <v>12</v>
      </c>
      <c r="E81" s="3">
        <v>3</v>
      </c>
      <c r="F81" s="3"/>
      <c r="G81" s="5"/>
      <c r="H81" s="5"/>
      <c r="I81" s="5"/>
      <c r="J81" s="5"/>
      <c r="K81" s="5"/>
      <c r="L81" s="5"/>
      <c r="M81" s="5"/>
      <c r="N81" s="119"/>
      <c r="O81" s="116">
        <f t="shared" si="3"/>
        <v>15</v>
      </c>
      <c r="P81" s="108">
        <f t="shared" si="4"/>
        <v>147</v>
      </c>
      <c r="Q81" s="57" t="str">
        <f t="shared" si="5"/>
        <v>M</v>
      </c>
    </row>
    <row r="82" spans="1:17" ht="15.75">
      <c r="A82" s="46" t="str">
        <f>Prezentace!B84</f>
        <v>R</v>
      </c>
      <c r="B82" s="47" t="str">
        <f>Prezentace!C84</f>
        <v>Valenta</v>
      </c>
      <c r="C82" s="48" t="str">
        <f>Prezentace!D84</f>
        <v>Petr</v>
      </c>
      <c r="D82" s="9">
        <v>11</v>
      </c>
      <c r="E82" s="3">
        <v>4</v>
      </c>
      <c r="F82" s="3"/>
      <c r="G82" s="5"/>
      <c r="H82" s="5"/>
      <c r="I82" s="5"/>
      <c r="J82" s="5"/>
      <c r="K82" s="5"/>
      <c r="L82" s="5"/>
      <c r="M82" s="5"/>
      <c r="N82" s="119"/>
      <c r="O82" s="116">
        <f t="shared" si="3"/>
        <v>15</v>
      </c>
      <c r="P82" s="108">
        <f t="shared" si="4"/>
        <v>146</v>
      </c>
      <c r="Q82" s="57" t="str">
        <f t="shared" si="5"/>
        <v>M</v>
      </c>
    </row>
    <row r="83" spans="1:17" ht="15.75">
      <c r="A83" s="46" t="str">
        <f>Prezentace!B85</f>
        <v>P</v>
      </c>
      <c r="B83" s="47" t="str">
        <f>Prezentace!C85</f>
        <v>Vejslík</v>
      </c>
      <c r="C83" s="48" t="str">
        <f>Prezentace!D85</f>
        <v>Vladimír</v>
      </c>
      <c r="D83" s="9">
        <v>8</v>
      </c>
      <c r="E83" s="3">
        <v>3</v>
      </c>
      <c r="F83" s="3">
        <v>4</v>
      </c>
      <c r="G83" s="5"/>
      <c r="H83" s="5"/>
      <c r="I83" s="5"/>
      <c r="J83" s="5"/>
      <c r="K83" s="5"/>
      <c r="L83" s="5"/>
      <c r="M83" s="5"/>
      <c r="N83" s="119"/>
      <c r="O83" s="116">
        <f t="shared" si="3"/>
        <v>15</v>
      </c>
      <c r="P83" s="108">
        <f t="shared" si="4"/>
        <v>139</v>
      </c>
      <c r="Q83" s="57" t="str">
        <f t="shared" si="5"/>
        <v>II.</v>
      </c>
    </row>
    <row r="84" spans="1:17" ht="15.75">
      <c r="A84" s="46" t="str">
        <f>Prezentace!B86</f>
        <v>P</v>
      </c>
      <c r="B84" s="47" t="str">
        <f>Prezentace!C86</f>
        <v>Vítovec</v>
      </c>
      <c r="C84" s="48" t="str">
        <f>Prezentace!D86</f>
        <v>Miloslav</v>
      </c>
      <c r="D84" s="9">
        <v>6</v>
      </c>
      <c r="E84" s="3">
        <v>8</v>
      </c>
      <c r="F84" s="3">
        <v>1</v>
      </c>
      <c r="G84" s="5"/>
      <c r="H84" s="5"/>
      <c r="I84" s="5"/>
      <c r="J84" s="5"/>
      <c r="K84" s="5"/>
      <c r="L84" s="5"/>
      <c r="M84" s="5"/>
      <c r="N84" s="119"/>
      <c r="O84" s="116">
        <f t="shared" si="3"/>
        <v>15</v>
      </c>
      <c r="P84" s="108">
        <f t="shared" si="4"/>
        <v>140</v>
      </c>
      <c r="Q84" s="57" t="str">
        <f t="shared" si="5"/>
        <v>I.</v>
      </c>
    </row>
    <row r="85" spans="1:17" ht="15.75">
      <c r="A85" s="46" t="str">
        <f>Prezentace!B87</f>
        <v>R</v>
      </c>
      <c r="B85" s="47" t="str">
        <f>Prezentace!C87</f>
        <v>Vítovec</v>
      </c>
      <c r="C85" s="48" t="str">
        <f>Prezentace!D87</f>
        <v>Miloslav</v>
      </c>
      <c r="D85" s="9">
        <v>6</v>
      </c>
      <c r="E85" s="3">
        <v>8</v>
      </c>
      <c r="F85" s="3">
        <v>1</v>
      </c>
      <c r="G85" s="5"/>
      <c r="H85" s="5"/>
      <c r="I85" s="5"/>
      <c r="J85" s="5"/>
      <c r="K85" s="5"/>
      <c r="L85" s="5"/>
      <c r="M85" s="5"/>
      <c r="N85" s="119"/>
      <c r="O85" s="116">
        <f t="shared" si="3"/>
        <v>15</v>
      </c>
      <c r="P85" s="108">
        <f t="shared" si="4"/>
        <v>140</v>
      </c>
      <c r="Q85" s="57" t="str">
        <f t="shared" si="5"/>
        <v>I.</v>
      </c>
    </row>
    <row r="86" spans="1:17" ht="15.75">
      <c r="A86" s="46" t="str">
        <f>Prezentace!B88</f>
        <v>P</v>
      </c>
      <c r="B86" s="47" t="str">
        <f>Prezentace!C88</f>
        <v>Wrzecionko</v>
      </c>
      <c r="C86" s="48" t="str">
        <f>Prezentace!D88</f>
        <v>Albert</v>
      </c>
      <c r="D86" s="9">
        <v>5</v>
      </c>
      <c r="E86" s="3">
        <v>8</v>
      </c>
      <c r="F86" s="3">
        <v>1</v>
      </c>
      <c r="G86" s="5">
        <v>1</v>
      </c>
      <c r="H86" s="5"/>
      <c r="I86" s="5"/>
      <c r="J86" s="5"/>
      <c r="K86" s="5"/>
      <c r="L86" s="5"/>
      <c r="M86" s="5"/>
      <c r="N86" s="119"/>
      <c r="O86" s="116">
        <f t="shared" si="3"/>
        <v>15</v>
      </c>
      <c r="P86" s="108">
        <f t="shared" si="4"/>
        <v>137</v>
      </c>
      <c r="Q86" s="57" t="str">
        <f t="shared" si="5"/>
        <v>II.</v>
      </c>
    </row>
    <row r="87" spans="1:17" ht="15.75">
      <c r="A87" s="46" t="str">
        <f>Prezentace!B89</f>
        <v>P</v>
      </c>
      <c r="B87" s="47" t="str">
        <f>Prezentace!C89</f>
        <v>Zajíček</v>
      </c>
      <c r="C87" s="48" t="str">
        <f>Prezentace!D89</f>
        <v>Jan</v>
      </c>
      <c r="D87" s="9">
        <v>5</v>
      </c>
      <c r="E87" s="3">
        <v>4</v>
      </c>
      <c r="F87" s="3">
        <v>5</v>
      </c>
      <c r="G87" s="5">
        <v>0</v>
      </c>
      <c r="H87" s="5">
        <v>1</v>
      </c>
      <c r="I87" s="5"/>
      <c r="J87" s="5"/>
      <c r="K87" s="5"/>
      <c r="L87" s="5"/>
      <c r="M87" s="5"/>
      <c r="N87" s="119"/>
      <c r="O87" s="116">
        <f t="shared" si="3"/>
        <v>15</v>
      </c>
      <c r="P87" s="108">
        <f t="shared" si="4"/>
        <v>132</v>
      </c>
      <c r="Q87" s="57" t="str">
        <f t="shared" si="5"/>
        <v>III.</v>
      </c>
    </row>
    <row r="88" spans="1:17" ht="15.75">
      <c r="A88" s="46" t="str">
        <f>Prezentace!B90</f>
        <v>R</v>
      </c>
      <c r="B88" s="47" t="str">
        <f>Prezentace!C90</f>
        <v>Zajíček</v>
      </c>
      <c r="C88" s="48" t="str">
        <f>Prezentace!D90</f>
        <v>Jan</v>
      </c>
      <c r="D88" s="9">
        <v>6</v>
      </c>
      <c r="E88" s="3">
        <v>5</v>
      </c>
      <c r="F88" s="3">
        <v>2</v>
      </c>
      <c r="G88" s="5">
        <v>1</v>
      </c>
      <c r="H88" s="5">
        <v>0</v>
      </c>
      <c r="I88" s="5">
        <v>0</v>
      </c>
      <c r="J88" s="5"/>
      <c r="K88" s="5"/>
      <c r="L88" s="5"/>
      <c r="M88" s="5"/>
      <c r="N88" s="119">
        <v>1</v>
      </c>
      <c r="O88" s="116">
        <f t="shared" si="3"/>
        <v>15</v>
      </c>
      <c r="P88" s="108">
        <f t="shared" si="4"/>
        <v>128</v>
      </c>
      <c r="Q88" s="57" t="str">
        <f t="shared" si="5"/>
        <v>III.</v>
      </c>
    </row>
    <row r="89" spans="1:17" ht="15.75">
      <c r="A89" s="46" t="str">
        <f>Prezentace!B91</f>
        <v>P</v>
      </c>
      <c r="B89" s="47" t="str">
        <f>Prezentace!C91</f>
        <v>Získal</v>
      </c>
      <c r="C89" s="48" t="str">
        <f>Prezentace!D91</f>
        <v>Karel</v>
      </c>
      <c r="D89" s="9">
        <v>9</v>
      </c>
      <c r="E89" s="3">
        <v>5</v>
      </c>
      <c r="F89" s="3">
        <v>1</v>
      </c>
      <c r="G89" s="5"/>
      <c r="H89" s="5"/>
      <c r="I89" s="5"/>
      <c r="J89" s="5"/>
      <c r="K89" s="5"/>
      <c r="L89" s="5"/>
      <c r="M89" s="5"/>
      <c r="N89" s="119"/>
      <c r="O89" s="116">
        <f t="shared" si="3"/>
        <v>15</v>
      </c>
      <c r="P89" s="108">
        <f t="shared" si="4"/>
        <v>143</v>
      </c>
      <c r="Q89" s="57" t="str">
        <f t="shared" si="5"/>
        <v>I.</v>
      </c>
    </row>
    <row r="90" spans="1:17" ht="15.75">
      <c r="A90" s="46" t="str">
        <f>Prezentace!B92</f>
        <v>R</v>
      </c>
      <c r="B90" s="47" t="str">
        <f>Prezentace!C92</f>
        <v>Získal</v>
      </c>
      <c r="C90" s="48" t="str">
        <f>Prezentace!D92</f>
        <v>Karel</v>
      </c>
      <c r="D90" s="9">
        <v>3</v>
      </c>
      <c r="E90" s="3">
        <v>10</v>
      </c>
      <c r="F90" s="3">
        <v>2</v>
      </c>
      <c r="G90" s="5"/>
      <c r="H90" s="5"/>
      <c r="I90" s="5"/>
      <c r="J90" s="5"/>
      <c r="K90" s="5"/>
      <c r="L90" s="5"/>
      <c r="M90" s="5"/>
      <c r="N90" s="119"/>
      <c r="O90" s="116">
        <f t="shared" si="3"/>
        <v>15</v>
      </c>
      <c r="P90" s="108">
        <f t="shared" si="4"/>
        <v>136</v>
      </c>
      <c r="Q90" s="57" t="str">
        <f t="shared" si="5"/>
        <v>II.</v>
      </c>
    </row>
    <row r="91" spans="1:17" ht="15.75">
      <c r="A91" s="46" t="str">
        <f>Prezentace!B93</f>
        <v>P</v>
      </c>
      <c r="B91" s="47" t="str">
        <f>Prezentace!C93</f>
        <v>Žemlička</v>
      </c>
      <c r="C91" s="48" t="str">
        <f>Prezentace!D93</f>
        <v>Ladislav</v>
      </c>
      <c r="D91" s="9">
        <v>11</v>
      </c>
      <c r="E91" s="3">
        <v>4</v>
      </c>
      <c r="F91" s="3"/>
      <c r="G91" s="5"/>
      <c r="H91" s="5"/>
      <c r="I91" s="5"/>
      <c r="J91" s="5"/>
      <c r="K91" s="5"/>
      <c r="L91" s="5"/>
      <c r="M91" s="5"/>
      <c r="N91" s="119"/>
      <c r="O91" s="116">
        <f t="shared" si="3"/>
        <v>15</v>
      </c>
      <c r="P91" s="108">
        <f t="shared" si="4"/>
        <v>146</v>
      </c>
      <c r="Q91" s="57" t="str">
        <f t="shared" si="5"/>
        <v>M</v>
      </c>
    </row>
    <row r="92" spans="1:17" ht="15.75">
      <c r="A92" s="46" t="str">
        <f>Prezentace!B94</f>
        <v>P</v>
      </c>
      <c r="B92" s="47" t="str">
        <f>Prezentace!C94</f>
        <v>Žemličková</v>
      </c>
      <c r="C92" s="48" t="str">
        <f>Prezentace!D94</f>
        <v>Marie</v>
      </c>
      <c r="D92" s="9">
        <v>2</v>
      </c>
      <c r="E92" s="3">
        <v>8</v>
      </c>
      <c r="F92" s="3">
        <v>4</v>
      </c>
      <c r="G92" s="5">
        <v>0</v>
      </c>
      <c r="H92" s="5">
        <v>0</v>
      </c>
      <c r="I92" s="5">
        <v>0</v>
      </c>
      <c r="J92" s="5"/>
      <c r="K92" s="5"/>
      <c r="L92" s="5"/>
      <c r="M92" s="5"/>
      <c r="N92" s="119">
        <v>1</v>
      </c>
      <c r="O92" s="116">
        <f t="shared" si="3"/>
        <v>15</v>
      </c>
      <c r="P92" s="108">
        <f t="shared" si="4"/>
        <v>124</v>
      </c>
      <c r="Q92" s="57" t="str">
        <f t="shared" si="5"/>
        <v>ne</v>
      </c>
    </row>
    <row r="93" spans="1:17" ht="15.75">
      <c r="A93" s="46" t="str">
        <f>Prezentace!B95</f>
        <v>P</v>
      </c>
      <c r="B93" s="47" t="str">
        <f>Prezentace!C95</f>
        <v>Dvořák CZ</v>
      </c>
      <c r="C93" s="48" t="str">
        <f>Prezentace!D95</f>
        <v>Václav</v>
      </c>
      <c r="D93" s="9">
        <v>9</v>
      </c>
      <c r="E93" s="3">
        <v>6</v>
      </c>
      <c r="F93" s="3"/>
      <c r="G93" s="5"/>
      <c r="H93" s="5"/>
      <c r="I93" s="5"/>
      <c r="J93" s="5"/>
      <c r="K93" s="5"/>
      <c r="L93" s="5"/>
      <c r="M93" s="5"/>
      <c r="N93" s="119"/>
      <c r="O93" s="116">
        <f t="shared" si="3"/>
        <v>15</v>
      </c>
      <c r="P93" s="108">
        <f t="shared" si="4"/>
        <v>144</v>
      </c>
      <c r="Q93" s="57" t="str">
        <f t="shared" si="5"/>
        <v>I.</v>
      </c>
    </row>
    <row r="94" spans="1:17" ht="15.75">
      <c r="A94" s="46" t="str">
        <f>Prezentace!B96</f>
        <v>P</v>
      </c>
      <c r="B94" s="47" t="str">
        <f>Prezentace!C96</f>
        <v>Dvořák P 38</v>
      </c>
      <c r="C94" s="48" t="str">
        <f>Prezentace!D96</f>
        <v>Václav</v>
      </c>
      <c r="D94" s="9">
        <v>6</v>
      </c>
      <c r="E94" s="3">
        <v>6</v>
      </c>
      <c r="F94" s="3">
        <v>3</v>
      </c>
      <c r="G94" s="5"/>
      <c r="H94" s="5"/>
      <c r="I94" s="5"/>
      <c r="J94" s="5"/>
      <c r="K94" s="5"/>
      <c r="L94" s="5"/>
      <c r="M94" s="5"/>
      <c r="N94" s="119"/>
      <c r="O94" s="116">
        <f t="shared" si="3"/>
        <v>15</v>
      </c>
      <c r="P94" s="108">
        <f t="shared" si="4"/>
        <v>138</v>
      </c>
      <c r="Q94" s="57" t="str">
        <f t="shared" si="5"/>
        <v>II.</v>
      </c>
    </row>
    <row r="95" spans="1:17" ht="15.75">
      <c r="A95" s="46" t="str">
        <f>Prezentace!B97</f>
        <v>P</v>
      </c>
      <c r="B95" s="47" t="str">
        <f>Prezentace!C97</f>
        <v>Kališová</v>
      </c>
      <c r="C95" s="48" t="str">
        <f>Prezentace!D97</f>
        <v>Monika</v>
      </c>
      <c r="D95" s="9">
        <v>6</v>
      </c>
      <c r="E95" s="3">
        <v>7</v>
      </c>
      <c r="F95" s="3">
        <v>2</v>
      </c>
      <c r="G95" s="5"/>
      <c r="H95" s="5"/>
      <c r="I95" s="5"/>
      <c r="J95" s="5"/>
      <c r="K95" s="5"/>
      <c r="L95" s="5"/>
      <c r="M95" s="5"/>
      <c r="N95" s="119"/>
      <c r="O95" s="116">
        <f t="shared" si="3"/>
        <v>15</v>
      </c>
      <c r="P95" s="108">
        <f t="shared" si="4"/>
        <v>139</v>
      </c>
      <c r="Q95" s="57" t="str">
        <f t="shared" si="5"/>
        <v>II.</v>
      </c>
    </row>
    <row r="96" spans="1:17" ht="15.75">
      <c r="A96" s="46">
        <f>Prezentace!B98</f>
        <v>0</v>
      </c>
      <c r="B96" s="47">
        <f>Prezentace!C98</f>
        <v>0</v>
      </c>
      <c r="C96" s="48">
        <f>Prezentace!D98</f>
        <v>0</v>
      </c>
      <c r="D96" s="9"/>
      <c r="E96" s="3"/>
      <c r="F96" s="3"/>
      <c r="G96" s="5"/>
      <c r="H96" s="5"/>
      <c r="I96" s="5"/>
      <c r="J96" s="5"/>
      <c r="K96" s="5"/>
      <c r="L96" s="5"/>
      <c r="M96" s="5"/>
      <c r="N96" s="119"/>
      <c r="O96" s="116">
        <f t="shared" si="3"/>
        <v>0</v>
      </c>
      <c r="P96" s="108" t="str">
        <f t="shared" si="4"/>
        <v>©</v>
      </c>
      <c r="Q96" s="57" t="str">
        <f t="shared" si="5"/>
        <v>NE</v>
      </c>
    </row>
    <row r="97" spans="1:17" ht="15.75">
      <c r="A97" s="46">
        <f>Prezentace!B99</f>
        <v>0</v>
      </c>
      <c r="B97" s="47">
        <f>Prezentace!C99</f>
        <v>0</v>
      </c>
      <c r="C97" s="48">
        <f>Prezentace!D99</f>
        <v>0</v>
      </c>
      <c r="D97" s="9"/>
      <c r="E97" s="3"/>
      <c r="F97" s="3"/>
      <c r="G97" s="5"/>
      <c r="H97" s="5"/>
      <c r="I97" s="5"/>
      <c r="J97" s="5"/>
      <c r="K97" s="5"/>
      <c r="L97" s="5"/>
      <c r="M97" s="5"/>
      <c r="N97" s="119"/>
      <c r="O97" s="116">
        <f t="shared" si="3"/>
        <v>0</v>
      </c>
      <c r="P97" s="108" t="str">
        <f t="shared" si="4"/>
        <v>©</v>
      </c>
      <c r="Q97" s="57" t="str">
        <f t="shared" si="5"/>
        <v>NE</v>
      </c>
    </row>
    <row r="98" spans="1:17" ht="15.75">
      <c r="A98" s="46">
        <f>Prezentace!B100</f>
        <v>0</v>
      </c>
      <c r="B98" s="47">
        <f>Prezentace!C100</f>
        <v>0</v>
      </c>
      <c r="C98" s="48">
        <f>Prezentace!D100</f>
        <v>0</v>
      </c>
      <c r="D98" s="9"/>
      <c r="E98" s="3"/>
      <c r="F98" s="3"/>
      <c r="G98" s="5"/>
      <c r="H98" s="5"/>
      <c r="I98" s="5"/>
      <c r="J98" s="5"/>
      <c r="K98" s="5"/>
      <c r="L98" s="5"/>
      <c r="M98" s="5"/>
      <c r="N98" s="119"/>
      <c r="O98" s="116">
        <f t="shared" si="3"/>
        <v>0</v>
      </c>
      <c r="P98" s="108" t="str">
        <f t="shared" si="4"/>
        <v>©</v>
      </c>
      <c r="Q98" s="57" t="str">
        <f t="shared" si="5"/>
        <v>NE</v>
      </c>
    </row>
    <row r="99" spans="1:17" ht="15.75">
      <c r="A99" s="46">
        <f>Prezentace!B101</f>
        <v>0</v>
      </c>
      <c r="B99" s="47">
        <f>Prezentace!C101</f>
        <v>0</v>
      </c>
      <c r="C99" s="48">
        <f>Prezentace!D101</f>
        <v>0</v>
      </c>
      <c r="D99" s="9"/>
      <c r="E99" s="3"/>
      <c r="F99" s="3"/>
      <c r="G99" s="5"/>
      <c r="H99" s="5"/>
      <c r="I99" s="5"/>
      <c r="J99" s="5"/>
      <c r="K99" s="5"/>
      <c r="L99" s="5"/>
      <c r="M99" s="5"/>
      <c r="N99" s="119"/>
      <c r="O99" s="116">
        <f t="shared" si="3"/>
        <v>0</v>
      </c>
      <c r="P99" s="108" t="str">
        <f t="shared" si="4"/>
        <v>©</v>
      </c>
      <c r="Q99" s="57" t="str">
        <f t="shared" si="5"/>
        <v>NE</v>
      </c>
    </row>
    <row r="100" spans="1:17" ht="15.75">
      <c r="A100" s="46">
        <f>Prezentace!B102</f>
        <v>0</v>
      </c>
      <c r="B100" s="47">
        <f>Prezentace!C102</f>
        <v>0</v>
      </c>
      <c r="C100" s="48">
        <f>Prezentace!D102</f>
        <v>0</v>
      </c>
      <c r="D100" s="9"/>
      <c r="E100" s="3"/>
      <c r="F100" s="3"/>
      <c r="G100" s="5"/>
      <c r="H100" s="5"/>
      <c r="I100" s="5"/>
      <c r="J100" s="5"/>
      <c r="K100" s="5"/>
      <c r="L100" s="5"/>
      <c r="M100" s="5"/>
      <c r="N100" s="119"/>
      <c r="O100" s="116">
        <f t="shared" si="3"/>
        <v>0</v>
      </c>
      <c r="P100" s="108" t="str">
        <f t="shared" si="4"/>
        <v>©</v>
      </c>
      <c r="Q100" s="57" t="str">
        <f t="shared" si="5"/>
        <v>NE</v>
      </c>
    </row>
    <row r="101" spans="1:17" ht="15.75">
      <c r="A101" s="46">
        <f>Prezentace!B103</f>
        <v>0</v>
      </c>
      <c r="B101" s="47">
        <f>Prezentace!C103</f>
        <v>0</v>
      </c>
      <c r="C101" s="48">
        <f>Prezentace!D103</f>
        <v>0</v>
      </c>
      <c r="D101" s="9"/>
      <c r="E101" s="3"/>
      <c r="F101" s="3"/>
      <c r="G101" s="5"/>
      <c r="H101" s="5"/>
      <c r="I101" s="5"/>
      <c r="J101" s="5"/>
      <c r="K101" s="5"/>
      <c r="L101" s="5"/>
      <c r="M101" s="5"/>
      <c r="N101" s="119"/>
      <c r="O101" s="116">
        <f t="shared" si="3"/>
        <v>0</v>
      </c>
      <c r="P101" s="108" t="str">
        <f t="shared" si="4"/>
        <v>©</v>
      </c>
      <c r="Q101" s="57" t="str">
        <f t="shared" si="5"/>
        <v>NE</v>
      </c>
    </row>
    <row r="102" spans="1:17" ht="15.75">
      <c r="A102" s="46">
        <f>Prezentace!B104</f>
        <v>0</v>
      </c>
      <c r="B102" s="47">
        <f>Prezentace!C104</f>
        <v>0</v>
      </c>
      <c r="C102" s="48">
        <f>Prezentace!D104</f>
        <v>0</v>
      </c>
      <c r="D102" s="9"/>
      <c r="E102" s="3"/>
      <c r="F102" s="3"/>
      <c r="G102" s="5"/>
      <c r="H102" s="5"/>
      <c r="I102" s="5"/>
      <c r="J102" s="5"/>
      <c r="K102" s="5"/>
      <c r="L102" s="5"/>
      <c r="M102" s="5"/>
      <c r="N102" s="119"/>
      <c r="O102" s="116">
        <f t="shared" si="3"/>
        <v>0</v>
      </c>
      <c r="P102" s="108" t="str">
        <f t="shared" si="4"/>
        <v>©</v>
      </c>
      <c r="Q102" s="57" t="str">
        <f t="shared" si="5"/>
        <v>NE</v>
      </c>
    </row>
    <row r="103" spans="1:17" ht="15.75">
      <c r="A103" s="46">
        <f>Prezentace!B105</f>
        <v>0</v>
      </c>
      <c r="B103" s="47">
        <f>Prezentace!C105</f>
        <v>0</v>
      </c>
      <c r="C103" s="48">
        <f>Prezentace!D105</f>
        <v>0</v>
      </c>
      <c r="D103" s="9"/>
      <c r="E103" s="3"/>
      <c r="F103" s="3"/>
      <c r="G103" s="5"/>
      <c r="H103" s="5"/>
      <c r="I103" s="5"/>
      <c r="J103" s="5"/>
      <c r="K103" s="5"/>
      <c r="L103" s="5"/>
      <c r="M103" s="5"/>
      <c r="N103" s="119"/>
      <c r="O103" s="116">
        <f t="shared" si="3"/>
        <v>0</v>
      </c>
      <c r="P103" s="108" t="str">
        <f t="shared" si="4"/>
        <v>©</v>
      </c>
      <c r="Q103" s="57" t="str">
        <f t="shared" si="5"/>
        <v>NE</v>
      </c>
    </row>
    <row r="104" spans="1:17" ht="16.5" thickBot="1">
      <c r="A104" s="50">
        <f>Prezentace!B106</f>
        <v>0</v>
      </c>
      <c r="B104" s="51">
        <f>Prezentace!C106</f>
        <v>0</v>
      </c>
      <c r="C104" s="52">
        <f>Prezentace!D106</f>
        <v>0</v>
      </c>
      <c r="D104" s="93"/>
      <c r="E104" s="7"/>
      <c r="F104" s="7"/>
      <c r="G104" s="91"/>
      <c r="H104" s="91"/>
      <c r="I104" s="91"/>
      <c r="J104" s="91"/>
      <c r="K104" s="91"/>
      <c r="L104" s="91"/>
      <c r="M104" s="91"/>
      <c r="N104" s="120"/>
      <c r="O104" s="121">
        <f t="shared" si="3"/>
        <v>0</v>
      </c>
      <c r="P104" s="110" t="str">
        <f t="shared" si="4"/>
        <v>©</v>
      </c>
      <c r="Q104" s="59" t="str">
        <f t="shared" si="5"/>
        <v>NE</v>
      </c>
    </row>
  </sheetData>
  <sheetProtection sheet="1"/>
  <mergeCells count="1">
    <mergeCell ref="B1:N1"/>
  </mergeCells>
  <conditionalFormatting sqref="A4:A104">
    <cfRule type="cellIs" priority="2" dxfId="1" operator="equal" stopIfTrue="1">
      <formula>"R"</formula>
    </cfRule>
  </conditionalFormatting>
  <conditionalFormatting sqref="O4:O104">
    <cfRule type="cellIs" priority="1" dxfId="13" operator="notEqual" stopIfTrue="1">
      <formula>15</formula>
    </cfRule>
  </conditionalFormatting>
  <printOptions/>
  <pageMargins left="0.31496062992125984" right="0.1968503937007874" top="0.2362204724409449" bottom="0.2362204724409449" header="0.15748031496062992" footer="0.1574803149606299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3">
      <pane ySplit="585" topLeftCell="A1" activePane="bottomLeft" state="split"/>
      <selection pane="topLeft" activeCell="A3" sqref="A1:IV16384"/>
      <selection pane="bottomLeft" activeCell="I38" sqref="I38"/>
    </sheetView>
  </sheetViews>
  <sheetFormatPr defaultColWidth="9.00390625" defaultRowHeight="12.75"/>
  <cols>
    <col min="1" max="1" width="4.375" style="28" customWidth="1"/>
    <col min="2" max="2" width="19.75390625" style="29" customWidth="1"/>
    <col min="3" max="3" width="16.00390625" style="29" customWidth="1"/>
    <col min="4" max="12" width="3.875" style="29" bestFit="1" customWidth="1"/>
    <col min="13" max="14" width="4.375" style="29" bestFit="1" customWidth="1"/>
    <col min="15" max="15" width="9.00390625" style="29" customWidth="1"/>
    <col min="16" max="16" width="9.125" style="29" customWidth="1"/>
    <col min="17" max="17" width="6.25390625" style="29" customWidth="1"/>
    <col min="18" max="18" width="8.875" style="28" customWidth="1"/>
    <col min="19" max="19" width="9.125" style="29" customWidth="1"/>
    <col min="20" max="20" width="11.375" style="29" bestFit="1" customWidth="1"/>
    <col min="21" max="16384" width="9.125" style="29" customWidth="1"/>
  </cols>
  <sheetData>
    <row r="1" spans="2:14" ht="15.75">
      <c r="B1" s="209" t="s">
        <v>364</v>
      </c>
      <c r="C1" s="209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2:16" ht="13.5" thickBot="1">
      <c r="B2" s="29" t="s">
        <v>435</v>
      </c>
      <c r="P2" s="29">
        <f>COUNTIF(P4:P104,"nebyl")</f>
        <v>0</v>
      </c>
    </row>
    <row r="3" spans="2:18" ht="16.5" thickBot="1">
      <c r="B3" s="31"/>
      <c r="C3" s="31"/>
      <c r="D3" s="35">
        <v>10</v>
      </c>
      <c r="E3" s="36">
        <v>9</v>
      </c>
      <c r="F3" s="36">
        <v>8</v>
      </c>
      <c r="G3" s="36">
        <v>7</v>
      </c>
      <c r="H3" s="36">
        <v>6</v>
      </c>
      <c r="I3" s="36">
        <v>5</v>
      </c>
      <c r="J3" s="36">
        <v>4</v>
      </c>
      <c r="K3" s="36">
        <v>3</v>
      </c>
      <c r="L3" s="36">
        <v>2</v>
      </c>
      <c r="M3" s="36">
        <v>1</v>
      </c>
      <c r="N3" s="37">
        <v>0</v>
      </c>
      <c r="O3" s="38" t="s">
        <v>12</v>
      </c>
      <c r="P3" s="39" t="s">
        <v>11</v>
      </c>
      <c r="Q3" s="39" t="s">
        <v>14</v>
      </c>
      <c r="R3" s="40" t="s">
        <v>13</v>
      </c>
    </row>
    <row r="4" spans="1:18" ht="15.75">
      <c r="A4" s="41" t="str">
        <f>Prezentace!B6</f>
        <v>P</v>
      </c>
      <c r="B4" s="42" t="str">
        <f>Prezentace!C6</f>
        <v>Adamec</v>
      </c>
      <c r="C4" s="43" t="str">
        <f>Prezentace!D6</f>
        <v>František</v>
      </c>
      <c r="D4" s="8">
        <v>0</v>
      </c>
      <c r="E4" s="1">
        <v>0</v>
      </c>
      <c r="F4" s="1">
        <v>3</v>
      </c>
      <c r="G4" s="1">
        <v>1</v>
      </c>
      <c r="H4" s="1">
        <v>0</v>
      </c>
      <c r="I4" s="1">
        <v>1</v>
      </c>
      <c r="J4" s="1">
        <v>5</v>
      </c>
      <c r="K4" s="1">
        <v>1</v>
      </c>
      <c r="L4" s="1">
        <v>2</v>
      </c>
      <c r="M4" s="1">
        <v>1</v>
      </c>
      <c r="N4" s="2">
        <v>1</v>
      </c>
      <c r="O4" s="54">
        <f aca="true" t="shared" si="0" ref="O4:O23">SUM(D4:N4)</f>
        <v>15</v>
      </c>
      <c r="P4" s="55">
        <f>IF(C4=0,"©",IF(O4=0,"nebyl",(D4*10+E4*9+F4*8+G4*7+H4*6+I4*5+J4*4+K4*3+L4*2+M4*1+N4*0)))</f>
        <v>64</v>
      </c>
      <c r="Q4" s="55" t="str">
        <f>IF(P4="©","NE",IF(P4="nebyl","NE",IF(P4&gt;=137,"M",IF(P4&gt;=131,"I.",IF(P4&gt;=125,"II.",IF(P4&gt;=116,"III.","ne"))))))</f>
        <v>ne</v>
      </c>
      <c r="R4" s="45" t="s">
        <v>362</v>
      </c>
    </row>
    <row r="5" spans="1:18" ht="15.75">
      <c r="A5" s="46" t="str">
        <f>Prezentace!B7</f>
        <v>P</v>
      </c>
      <c r="B5" s="47" t="str">
        <f>Prezentace!C7</f>
        <v>Adámek</v>
      </c>
      <c r="C5" s="48" t="str">
        <f>Prezentace!D7</f>
        <v>Václav</v>
      </c>
      <c r="D5" s="9">
        <v>2</v>
      </c>
      <c r="E5" s="3">
        <v>4</v>
      </c>
      <c r="F5" s="3">
        <v>6</v>
      </c>
      <c r="G5" s="3">
        <v>1</v>
      </c>
      <c r="H5" s="3">
        <v>0</v>
      </c>
      <c r="I5" s="3">
        <v>2</v>
      </c>
      <c r="J5" s="3"/>
      <c r="K5" s="3"/>
      <c r="L5" s="3"/>
      <c r="M5" s="3"/>
      <c r="N5" s="4"/>
      <c r="O5" s="56">
        <f t="shared" si="0"/>
        <v>15</v>
      </c>
      <c r="P5" s="57">
        <f aca="true" t="shared" si="1" ref="P5:P25">IF(C5=0,"©",IF(O5=0,"nebyl",(D5*10+E5*9+F5*8+G5*7+H5*6+I5*5+J5*4+K5*3+L5*2+M5*1+N5*0)))</f>
        <v>121</v>
      </c>
      <c r="Q5" s="57" t="str">
        <f aca="true" t="shared" si="2" ref="Q5:Q25">IF(P5="©","NE",IF(P5="nebyl","NE",IF(P5&gt;=137,"M",IF(P5&gt;=131,"I.",IF(P5&gt;=125,"II.",IF(P5&gt;=116,"III.","ne"))))))</f>
        <v>III.</v>
      </c>
      <c r="R5" s="45" t="s">
        <v>358</v>
      </c>
    </row>
    <row r="6" spans="1:18" ht="15.75">
      <c r="A6" s="46" t="str">
        <f>Prezentace!B8</f>
        <v>R</v>
      </c>
      <c r="B6" s="47" t="str">
        <f>Prezentace!C8</f>
        <v>Adámek</v>
      </c>
      <c r="C6" s="48" t="str">
        <f>Prezentace!D8</f>
        <v>Václav</v>
      </c>
      <c r="D6" s="9">
        <v>2</v>
      </c>
      <c r="E6" s="3">
        <v>3</v>
      </c>
      <c r="F6" s="3">
        <v>7</v>
      </c>
      <c r="G6" s="5">
        <v>1</v>
      </c>
      <c r="H6" s="5">
        <v>2</v>
      </c>
      <c r="I6" s="5"/>
      <c r="J6" s="5"/>
      <c r="K6" s="5"/>
      <c r="L6" s="5"/>
      <c r="M6" s="5"/>
      <c r="N6" s="6"/>
      <c r="O6" s="56">
        <f t="shared" si="0"/>
        <v>15</v>
      </c>
      <c r="P6" s="57">
        <f t="shared" si="1"/>
        <v>122</v>
      </c>
      <c r="Q6" s="57" t="str">
        <f t="shared" si="2"/>
        <v>III.</v>
      </c>
      <c r="R6" s="45" t="s">
        <v>361</v>
      </c>
    </row>
    <row r="7" spans="1:18" ht="15.75">
      <c r="A7" s="46" t="str">
        <f>Prezentace!B9</f>
        <v>P</v>
      </c>
      <c r="B7" s="47" t="str">
        <f>Prezentace!C9</f>
        <v>Barabáš</v>
      </c>
      <c r="C7" s="48" t="str">
        <f>Prezentace!D9</f>
        <v>Jan</v>
      </c>
      <c r="D7" s="9">
        <v>0</v>
      </c>
      <c r="E7" s="3">
        <v>4</v>
      </c>
      <c r="F7" s="3">
        <v>4</v>
      </c>
      <c r="G7" s="5">
        <v>2</v>
      </c>
      <c r="H7" s="5">
        <v>1</v>
      </c>
      <c r="I7" s="5">
        <v>2</v>
      </c>
      <c r="J7" s="5">
        <v>1</v>
      </c>
      <c r="K7" s="5">
        <v>1</v>
      </c>
      <c r="L7" s="5"/>
      <c r="M7" s="5"/>
      <c r="N7" s="6"/>
      <c r="O7" s="56">
        <f t="shared" si="0"/>
        <v>15</v>
      </c>
      <c r="P7" s="57">
        <f t="shared" si="1"/>
        <v>105</v>
      </c>
      <c r="Q7" s="57" t="str">
        <f t="shared" si="2"/>
        <v>ne</v>
      </c>
      <c r="R7" s="45" t="s">
        <v>363</v>
      </c>
    </row>
    <row r="8" spans="1:17" ht="15.75">
      <c r="A8" s="46" t="str">
        <f>Prezentace!B10</f>
        <v>R</v>
      </c>
      <c r="B8" s="47" t="str">
        <f>Prezentace!C10</f>
        <v>Bárta</v>
      </c>
      <c r="C8" s="48" t="str">
        <f>Prezentace!D10</f>
        <v>Jiří</v>
      </c>
      <c r="D8" s="10">
        <v>2</v>
      </c>
      <c r="E8" s="5">
        <v>4</v>
      </c>
      <c r="F8" s="5">
        <v>3</v>
      </c>
      <c r="G8" s="5">
        <v>3</v>
      </c>
      <c r="H8" s="5">
        <v>2</v>
      </c>
      <c r="I8" s="5">
        <v>1</v>
      </c>
      <c r="J8" s="5"/>
      <c r="K8" s="5"/>
      <c r="L8" s="5"/>
      <c r="M8" s="5"/>
      <c r="N8" s="6"/>
      <c r="O8" s="56">
        <f t="shared" si="0"/>
        <v>15</v>
      </c>
      <c r="P8" s="57">
        <f t="shared" si="1"/>
        <v>118</v>
      </c>
      <c r="Q8" s="57" t="str">
        <f t="shared" si="2"/>
        <v>III.</v>
      </c>
    </row>
    <row r="9" spans="1:17" ht="15.75">
      <c r="A9" s="46" t="str">
        <f>Prezentace!B11</f>
        <v>P</v>
      </c>
      <c r="B9" s="47" t="str">
        <f>Prezentace!C11</f>
        <v>Bečvář</v>
      </c>
      <c r="C9" s="48" t="str">
        <f>Prezentace!D11</f>
        <v>Josef</v>
      </c>
      <c r="D9" s="9">
        <v>0</v>
      </c>
      <c r="E9" s="3">
        <v>1</v>
      </c>
      <c r="F9" s="3">
        <v>5</v>
      </c>
      <c r="G9" s="5">
        <v>4</v>
      </c>
      <c r="H9" s="5">
        <v>0</v>
      </c>
      <c r="I9" s="5">
        <v>2</v>
      </c>
      <c r="J9" s="5">
        <v>0</v>
      </c>
      <c r="K9" s="5">
        <v>0</v>
      </c>
      <c r="L9" s="5">
        <v>1</v>
      </c>
      <c r="M9" s="5">
        <v>0</v>
      </c>
      <c r="N9" s="6">
        <v>2</v>
      </c>
      <c r="O9" s="56">
        <f t="shared" si="0"/>
        <v>15</v>
      </c>
      <c r="P9" s="57">
        <f t="shared" si="1"/>
        <v>89</v>
      </c>
      <c r="Q9" s="57" t="str">
        <f t="shared" si="2"/>
        <v>ne</v>
      </c>
    </row>
    <row r="10" spans="1:17" ht="15.75">
      <c r="A10" s="46" t="str">
        <f>Prezentace!B12</f>
        <v>P</v>
      </c>
      <c r="B10" s="47" t="str">
        <f>Prezentace!C12</f>
        <v>Bočan</v>
      </c>
      <c r="C10" s="48" t="str">
        <f>Prezentace!D12</f>
        <v>Stanislav</v>
      </c>
      <c r="D10" s="9">
        <v>3</v>
      </c>
      <c r="E10" s="3">
        <v>4</v>
      </c>
      <c r="F10" s="3">
        <v>5</v>
      </c>
      <c r="G10" s="3">
        <v>3</v>
      </c>
      <c r="H10" s="3"/>
      <c r="I10" s="3"/>
      <c r="J10" s="3"/>
      <c r="K10" s="3"/>
      <c r="L10" s="3"/>
      <c r="M10" s="3"/>
      <c r="N10" s="4"/>
      <c r="O10" s="56">
        <f t="shared" si="0"/>
        <v>15</v>
      </c>
      <c r="P10" s="57">
        <f t="shared" si="1"/>
        <v>127</v>
      </c>
      <c r="Q10" s="57" t="str">
        <f t="shared" si="2"/>
        <v>II.</v>
      </c>
    </row>
    <row r="11" spans="1:17" ht="15.75">
      <c r="A11" s="46" t="str">
        <f>Prezentace!B13</f>
        <v>P</v>
      </c>
      <c r="B11" s="47" t="str">
        <f>Prezentace!C13</f>
        <v>Brejžek</v>
      </c>
      <c r="C11" s="48" t="str">
        <f>Prezentace!D13</f>
        <v>Vojtěch</v>
      </c>
      <c r="D11" s="9">
        <v>1</v>
      </c>
      <c r="E11" s="3">
        <v>4</v>
      </c>
      <c r="F11" s="3">
        <v>5</v>
      </c>
      <c r="G11" s="3">
        <v>3</v>
      </c>
      <c r="H11" s="3">
        <v>2</v>
      </c>
      <c r="I11" s="3"/>
      <c r="J11" s="3"/>
      <c r="K11" s="3"/>
      <c r="L11" s="3"/>
      <c r="M11" s="3"/>
      <c r="N11" s="4"/>
      <c r="O11" s="56">
        <f t="shared" si="0"/>
        <v>15</v>
      </c>
      <c r="P11" s="57">
        <f t="shared" si="1"/>
        <v>119</v>
      </c>
      <c r="Q11" s="57" t="str">
        <f t="shared" si="2"/>
        <v>III.</v>
      </c>
    </row>
    <row r="12" spans="1:17" ht="15.75">
      <c r="A12" s="46" t="str">
        <f>Prezentace!B14</f>
        <v>R</v>
      </c>
      <c r="B12" s="47" t="str">
        <f>Prezentace!C14</f>
        <v>Brejžek</v>
      </c>
      <c r="C12" s="48" t="str">
        <f>Prezentace!D14</f>
        <v>Vojtěch</v>
      </c>
      <c r="D12" s="9">
        <v>3</v>
      </c>
      <c r="E12" s="3">
        <v>8</v>
      </c>
      <c r="F12" s="3">
        <v>3</v>
      </c>
      <c r="G12" s="3">
        <v>1</v>
      </c>
      <c r="H12" s="3"/>
      <c r="I12" s="3"/>
      <c r="J12" s="3"/>
      <c r="K12" s="3"/>
      <c r="L12" s="3"/>
      <c r="M12" s="3"/>
      <c r="N12" s="4"/>
      <c r="O12" s="56">
        <f t="shared" si="0"/>
        <v>15</v>
      </c>
      <c r="P12" s="57">
        <f t="shared" si="1"/>
        <v>133</v>
      </c>
      <c r="Q12" s="57" t="str">
        <f t="shared" si="2"/>
        <v>I.</v>
      </c>
    </row>
    <row r="13" spans="1:17" ht="15.75">
      <c r="A13" s="46" t="str">
        <f>Prezentace!B15</f>
        <v>P</v>
      </c>
      <c r="B13" s="47" t="str">
        <f>Prezentace!C15</f>
        <v>Čekal</v>
      </c>
      <c r="C13" s="48" t="str">
        <f>Prezentace!D15</f>
        <v>Josef</v>
      </c>
      <c r="D13" s="9">
        <v>2</v>
      </c>
      <c r="E13" s="3">
        <v>7</v>
      </c>
      <c r="F13" s="3">
        <v>2</v>
      </c>
      <c r="G13" s="3">
        <v>1</v>
      </c>
      <c r="H13" s="3">
        <v>2</v>
      </c>
      <c r="I13" s="3">
        <v>1</v>
      </c>
      <c r="J13" s="3"/>
      <c r="K13" s="3"/>
      <c r="L13" s="3"/>
      <c r="M13" s="3"/>
      <c r="N13" s="4"/>
      <c r="O13" s="56">
        <f t="shared" si="0"/>
        <v>15</v>
      </c>
      <c r="P13" s="57">
        <f t="shared" si="1"/>
        <v>123</v>
      </c>
      <c r="Q13" s="57" t="str">
        <f t="shared" si="2"/>
        <v>III.</v>
      </c>
    </row>
    <row r="14" spans="1:17" ht="15.75">
      <c r="A14" s="46" t="str">
        <f>Prezentace!B16</f>
        <v>P</v>
      </c>
      <c r="B14" s="47" t="str">
        <f>Prezentace!C16</f>
        <v>Černý</v>
      </c>
      <c r="C14" s="48" t="str">
        <f>Prezentace!D16</f>
        <v>Jindřich</v>
      </c>
      <c r="D14" s="9">
        <v>2</v>
      </c>
      <c r="E14" s="3">
        <v>5</v>
      </c>
      <c r="F14" s="3">
        <v>2</v>
      </c>
      <c r="G14" s="3">
        <v>4</v>
      </c>
      <c r="H14" s="3">
        <v>2</v>
      </c>
      <c r="I14" s="3"/>
      <c r="J14" s="3"/>
      <c r="K14" s="3"/>
      <c r="L14" s="3"/>
      <c r="M14" s="3"/>
      <c r="N14" s="4"/>
      <c r="O14" s="56">
        <f t="shared" si="0"/>
        <v>15</v>
      </c>
      <c r="P14" s="57">
        <f t="shared" si="1"/>
        <v>121</v>
      </c>
      <c r="Q14" s="57" t="str">
        <f t="shared" si="2"/>
        <v>III.</v>
      </c>
    </row>
    <row r="15" spans="1:17" ht="15.75">
      <c r="A15" s="46" t="str">
        <f>Prezentace!B17</f>
        <v>P</v>
      </c>
      <c r="B15" s="47" t="str">
        <f>Prezentace!C17</f>
        <v>Červenka</v>
      </c>
      <c r="C15" s="48" t="str">
        <f>Prezentace!D17</f>
        <v>Pavel</v>
      </c>
      <c r="D15" s="9">
        <v>2</v>
      </c>
      <c r="E15" s="3">
        <v>3</v>
      </c>
      <c r="F15" s="3">
        <v>7</v>
      </c>
      <c r="G15" s="5">
        <v>3</v>
      </c>
      <c r="H15" s="5"/>
      <c r="I15" s="5"/>
      <c r="J15" s="5"/>
      <c r="K15" s="5"/>
      <c r="L15" s="5"/>
      <c r="M15" s="5"/>
      <c r="N15" s="6"/>
      <c r="O15" s="56">
        <f t="shared" si="0"/>
        <v>15</v>
      </c>
      <c r="P15" s="57">
        <f t="shared" si="1"/>
        <v>124</v>
      </c>
      <c r="Q15" s="57" t="str">
        <f t="shared" si="2"/>
        <v>III.</v>
      </c>
    </row>
    <row r="16" spans="1:17" ht="15.75">
      <c r="A16" s="46" t="str">
        <f>Prezentace!B18</f>
        <v>R</v>
      </c>
      <c r="B16" s="47" t="str">
        <f>Prezentace!C18</f>
        <v>Červenka</v>
      </c>
      <c r="C16" s="48" t="str">
        <f>Prezentace!D18</f>
        <v>Pavel</v>
      </c>
      <c r="D16" s="9">
        <v>6</v>
      </c>
      <c r="E16" s="3">
        <v>5</v>
      </c>
      <c r="F16" s="3">
        <v>4</v>
      </c>
      <c r="G16" s="5"/>
      <c r="H16" s="5"/>
      <c r="I16" s="5"/>
      <c r="J16" s="5"/>
      <c r="K16" s="5"/>
      <c r="L16" s="5"/>
      <c r="M16" s="5"/>
      <c r="N16" s="6"/>
      <c r="O16" s="56">
        <f t="shared" si="0"/>
        <v>15</v>
      </c>
      <c r="P16" s="57">
        <f t="shared" si="1"/>
        <v>137</v>
      </c>
      <c r="Q16" s="57" t="str">
        <f t="shared" si="2"/>
        <v>M</v>
      </c>
    </row>
    <row r="17" spans="1:17" ht="15.75">
      <c r="A17" s="46" t="str">
        <f>Prezentace!B19</f>
        <v>P</v>
      </c>
      <c r="B17" s="47" t="str">
        <f>Prezentace!C19</f>
        <v>Čuba</v>
      </c>
      <c r="C17" s="48" t="str">
        <f>Prezentace!D19</f>
        <v>Jiří</v>
      </c>
      <c r="D17" s="9">
        <v>6</v>
      </c>
      <c r="E17" s="3">
        <v>8</v>
      </c>
      <c r="F17" s="3">
        <v>1</v>
      </c>
      <c r="G17" s="5"/>
      <c r="H17" s="5"/>
      <c r="I17" s="5"/>
      <c r="J17" s="5"/>
      <c r="K17" s="5"/>
      <c r="L17" s="5"/>
      <c r="M17" s="5"/>
      <c r="N17" s="6"/>
      <c r="O17" s="56">
        <f t="shared" si="0"/>
        <v>15</v>
      </c>
      <c r="P17" s="57">
        <f t="shared" si="1"/>
        <v>140</v>
      </c>
      <c r="Q17" s="57" t="str">
        <f t="shared" si="2"/>
        <v>M</v>
      </c>
    </row>
    <row r="18" spans="1:17" ht="15.75">
      <c r="A18" s="46" t="str">
        <f>Prezentace!B20</f>
        <v>R</v>
      </c>
      <c r="B18" s="47" t="str">
        <f>Prezentace!C20</f>
        <v>Čuba</v>
      </c>
      <c r="C18" s="48" t="str">
        <f>Prezentace!D20</f>
        <v>Jiří</v>
      </c>
      <c r="D18" s="9">
        <v>3</v>
      </c>
      <c r="E18" s="3">
        <v>6</v>
      </c>
      <c r="F18" s="3">
        <v>3</v>
      </c>
      <c r="G18" s="5">
        <v>3</v>
      </c>
      <c r="H18" s="5"/>
      <c r="I18" s="5"/>
      <c r="J18" s="5"/>
      <c r="K18" s="5"/>
      <c r="L18" s="5"/>
      <c r="M18" s="5"/>
      <c r="N18" s="6"/>
      <c r="O18" s="56">
        <f t="shared" si="0"/>
        <v>15</v>
      </c>
      <c r="P18" s="57">
        <f t="shared" si="1"/>
        <v>129</v>
      </c>
      <c r="Q18" s="57" t="str">
        <f t="shared" si="2"/>
        <v>II.</v>
      </c>
    </row>
    <row r="19" spans="1:17" ht="15.75">
      <c r="A19" s="46" t="str">
        <f>Prezentace!B21</f>
        <v>P</v>
      </c>
      <c r="B19" s="47" t="str">
        <f>Prezentace!C21</f>
        <v>Dvořák</v>
      </c>
      <c r="C19" s="48" t="str">
        <f>Prezentace!D21</f>
        <v>Filip</v>
      </c>
      <c r="D19" s="9">
        <v>2</v>
      </c>
      <c r="E19" s="3">
        <v>4</v>
      </c>
      <c r="F19" s="3">
        <v>6</v>
      </c>
      <c r="G19" s="5">
        <v>2</v>
      </c>
      <c r="H19" s="5">
        <v>1</v>
      </c>
      <c r="I19" s="5"/>
      <c r="J19" s="5"/>
      <c r="K19" s="5"/>
      <c r="L19" s="5"/>
      <c r="M19" s="5"/>
      <c r="N19" s="6"/>
      <c r="O19" s="56">
        <f t="shared" si="0"/>
        <v>15</v>
      </c>
      <c r="P19" s="57">
        <f t="shared" si="1"/>
        <v>124</v>
      </c>
      <c r="Q19" s="57" t="str">
        <f t="shared" si="2"/>
        <v>III.</v>
      </c>
    </row>
    <row r="20" spans="1:17" ht="15.75">
      <c r="A20" s="46" t="str">
        <f>Prezentace!B22</f>
        <v>P</v>
      </c>
      <c r="B20" s="47" t="str">
        <f>Prezentace!C22</f>
        <v>Dvořák</v>
      </c>
      <c r="C20" s="48" t="str">
        <f>Prezentace!D22</f>
        <v>Miloslav</v>
      </c>
      <c r="D20" s="9">
        <v>2</v>
      </c>
      <c r="E20" s="3">
        <v>2</v>
      </c>
      <c r="F20" s="3">
        <v>1</v>
      </c>
      <c r="G20" s="3">
        <v>3</v>
      </c>
      <c r="H20" s="5">
        <v>3</v>
      </c>
      <c r="I20" s="5">
        <v>0</v>
      </c>
      <c r="J20" s="5">
        <v>1</v>
      </c>
      <c r="K20" s="5">
        <v>1</v>
      </c>
      <c r="L20" s="5">
        <v>1</v>
      </c>
      <c r="M20" s="5">
        <v>0</v>
      </c>
      <c r="N20" s="6">
        <v>1</v>
      </c>
      <c r="O20" s="56">
        <f t="shared" si="0"/>
        <v>15</v>
      </c>
      <c r="P20" s="57">
        <f t="shared" si="1"/>
        <v>94</v>
      </c>
      <c r="Q20" s="57" t="str">
        <f t="shared" si="2"/>
        <v>ne</v>
      </c>
    </row>
    <row r="21" spans="1:17" ht="15.75">
      <c r="A21" s="46" t="str">
        <f>Prezentace!B23</f>
        <v>P</v>
      </c>
      <c r="B21" s="47" t="str">
        <f>Prezentace!C23</f>
        <v>Fiala</v>
      </c>
      <c r="C21" s="48" t="str">
        <f>Prezentace!D23</f>
        <v>Miroslav</v>
      </c>
      <c r="D21" s="9">
        <v>2</v>
      </c>
      <c r="E21" s="3">
        <v>5</v>
      </c>
      <c r="F21" s="3">
        <v>2</v>
      </c>
      <c r="G21" s="5">
        <v>1</v>
      </c>
      <c r="H21" s="5">
        <v>2</v>
      </c>
      <c r="I21" s="5">
        <v>2</v>
      </c>
      <c r="J21" s="5">
        <v>1</v>
      </c>
      <c r="K21" s="5"/>
      <c r="L21" s="5"/>
      <c r="M21" s="5"/>
      <c r="N21" s="6"/>
      <c r="O21" s="56">
        <f t="shared" si="0"/>
        <v>15</v>
      </c>
      <c r="P21" s="57">
        <f t="shared" si="1"/>
        <v>114</v>
      </c>
      <c r="Q21" s="57" t="str">
        <f t="shared" si="2"/>
        <v>ne</v>
      </c>
    </row>
    <row r="22" spans="1:17" ht="15.75">
      <c r="A22" s="46" t="str">
        <f>Prezentace!B24</f>
        <v>P</v>
      </c>
      <c r="B22" s="47" t="str">
        <f>Prezentace!C24</f>
        <v>Fiala</v>
      </c>
      <c r="C22" s="48" t="str">
        <f>Prezentace!D24</f>
        <v>Petr</v>
      </c>
      <c r="D22" s="9">
        <v>5</v>
      </c>
      <c r="E22" s="3">
        <v>4</v>
      </c>
      <c r="F22" s="3">
        <v>3</v>
      </c>
      <c r="G22" s="5">
        <v>3</v>
      </c>
      <c r="H22" s="5"/>
      <c r="I22" s="5"/>
      <c r="J22" s="5"/>
      <c r="K22" s="5"/>
      <c r="L22" s="5"/>
      <c r="M22" s="5"/>
      <c r="N22" s="6"/>
      <c r="O22" s="56">
        <f t="shared" si="0"/>
        <v>15</v>
      </c>
      <c r="P22" s="57">
        <f t="shared" si="1"/>
        <v>131</v>
      </c>
      <c r="Q22" s="57" t="str">
        <f t="shared" si="2"/>
        <v>I.</v>
      </c>
    </row>
    <row r="23" spans="1:17" ht="15.75">
      <c r="A23" s="46" t="str">
        <f>Prezentace!B25</f>
        <v>P</v>
      </c>
      <c r="B23" s="47" t="str">
        <f>Prezentace!C25</f>
        <v>Gažák</v>
      </c>
      <c r="C23" s="48" t="str">
        <f>Prezentace!D25</f>
        <v>Karel</v>
      </c>
      <c r="D23" s="9">
        <v>7</v>
      </c>
      <c r="E23" s="3">
        <v>6</v>
      </c>
      <c r="F23" s="3">
        <v>2</v>
      </c>
      <c r="G23" s="5"/>
      <c r="H23" s="5"/>
      <c r="I23" s="5"/>
      <c r="J23" s="5"/>
      <c r="K23" s="5"/>
      <c r="L23" s="5"/>
      <c r="M23" s="5"/>
      <c r="N23" s="6"/>
      <c r="O23" s="56">
        <f t="shared" si="0"/>
        <v>15</v>
      </c>
      <c r="P23" s="57">
        <f t="shared" si="1"/>
        <v>140</v>
      </c>
      <c r="Q23" s="57" t="str">
        <f t="shared" si="2"/>
        <v>M</v>
      </c>
    </row>
    <row r="24" spans="1:17" ht="15.75">
      <c r="A24" s="46" t="str">
        <f>Prezentace!B26</f>
        <v>P</v>
      </c>
      <c r="B24" s="47" t="str">
        <f>Prezentace!C26</f>
        <v>Hazmuka</v>
      </c>
      <c r="C24" s="48" t="str">
        <f>Prezentace!D26</f>
        <v>Radoslav</v>
      </c>
      <c r="D24" s="9">
        <v>1</v>
      </c>
      <c r="E24" s="3">
        <v>3</v>
      </c>
      <c r="F24" s="3">
        <v>6</v>
      </c>
      <c r="G24" s="5">
        <v>1</v>
      </c>
      <c r="H24" s="5">
        <v>4</v>
      </c>
      <c r="I24" s="5"/>
      <c r="J24" s="5"/>
      <c r="K24" s="5"/>
      <c r="L24" s="5"/>
      <c r="M24" s="5"/>
      <c r="N24" s="6"/>
      <c r="O24" s="56">
        <f aca="true" t="shared" si="3" ref="O24:O30">SUM(D24:N24)</f>
        <v>15</v>
      </c>
      <c r="P24" s="57">
        <f t="shared" si="1"/>
        <v>116</v>
      </c>
      <c r="Q24" s="57" t="str">
        <f t="shared" si="2"/>
        <v>III.</v>
      </c>
    </row>
    <row r="25" spans="1:17" ht="15.75">
      <c r="A25" s="46" t="str">
        <f>Prezentace!B27</f>
        <v>R</v>
      </c>
      <c r="B25" s="47" t="str">
        <f>Prezentace!C27</f>
        <v>Hazmuka</v>
      </c>
      <c r="C25" s="48" t="str">
        <f>Prezentace!D27</f>
        <v>Radoslav</v>
      </c>
      <c r="D25" s="9">
        <v>3</v>
      </c>
      <c r="E25" s="3">
        <v>4</v>
      </c>
      <c r="F25" s="3">
        <v>7</v>
      </c>
      <c r="G25" s="5">
        <v>1</v>
      </c>
      <c r="H25" s="5"/>
      <c r="I25" s="5"/>
      <c r="J25" s="5"/>
      <c r="K25" s="5"/>
      <c r="L25" s="5"/>
      <c r="M25" s="5"/>
      <c r="N25" s="6"/>
      <c r="O25" s="56">
        <f t="shared" si="3"/>
        <v>15</v>
      </c>
      <c r="P25" s="57">
        <f t="shared" si="1"/>
        <v>129</v>
      </c>
      <c r="Q25" s="57" t="str">
        <f t="shared" si="2"/>
        <v>II.</v>
      </c>
    </row>
    <row r="26" spans="1:17" ht="15.75">
      <c r="A26" s="46" t="str">
        <f>Prezentace!B28</f>
        <v>P</v>
      </c>
      <c r="B26" s="47" t="str">
        <f>Prezentace!C28</f>
        <v>Horčička</v>
      </c>
      <c r="C26" s="48" t="str">
        <f>Prezentace!D28</f>
        <v>Petr</v>
      </c>
      <c r="D26" s="9">
        <v>1</v>
      </c>
      <c r="E26" s="3">
        <v>7</v>
      </c>
      <c r="F26" s="3">
        <v>6</v>
      </c>
      <c r="G26" s="5">
        <v>1</v>
      </c>
      <c r="H26" s="5"/>
      <c r="I26" s="5"/>
      <c r="J26" s="5"/>
      <c r="K26" s="5"/>
      <c r="L26" s="5"/>
      <c r="M26" s="5"/>
      <c r="N26" s="6"/>
      <c r="O26" s="56">
        <f t="shared" si="3"/>
        <v>15</v>
      </c>
      <c r="P26" s="57">
        <f aca="true" t="shared" si="4" ref="P26:P89">IF(C26=0,"©",IF(O26=0,"nebyl",(D26*10+E26*9+F26*8+G26*7+H26*6+I26*5+J26*4+K26*3+L26*2+M26*1+N26*0)))</f>
        <v>128</v>
      </c>
      <c r="Q26" s="57" t="str">
        <f aca="true" t="shared" si="5" ref="Q26:Q89">IF(P26="©","NE",IF(P26="nebyl","NE",IF(P26&gt;=137,"M",IF(P26&gt;=131,"I.",IF(P26&gt;=125,"II.",IF(P26&gt;=116,"III.","ne"))))))</f>
        <v>II.</v>
      </c>
    </row>
    <row r="27" spans="1:17" ht="15.75">
      <c r="A27" s="46" t="str">
        <f>Prezentace!B29</f>
        <v>P</v>
      </c>
      <c r="B27" s="47" t="str">
        <f>Prezentace!C29</f>
        <v>Hůlka</v>
      </c>
      <c r="C27" s="48" t="str">
        <f>Prezentace!D29</f>
        <v>Bohumil</v>
      </c>
      <c r="D27" s="9">
        <v>1</v>
      </c>
      <c r="E27" s="3">
        <v>6</v>
      </c>
      <c r="F27" s="3">
        <v>2</v>
      </c>
      <c r="G27" s="3">
        <v>1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5">
        <v>0</v>
      </c>
      <c r="N27" s="6">
        <v>2</v>
      </c>
      <c r="O27" s="56">
        <f t="shared" si="3"/>
        <v>15</v>
      </c>
      <c r="P27" s="57">
        <f t="shared" si="4"/>
        <v>102</v>
      </c>
      <c r="Q27" s="57" t="str">
        <f t="shared" si="5"/>
        <v>ne</v>
      </c>
    </row>
    <row r="28" spans="1:17" ht="15.75">
      <c r="A28" s="46" t="str">
        <f>Prezentace!B30</f>
        <v>R</v>
      </c>
      <c r="B28" s="47" t="str">
        <f>Prezentace!C30</f>
        <v>Hůlka</v>
      </c>
      <c r="C28" s="48" t="str">
        <f>Prezentace!D30</f>
        <v>Bohumil</v>
      </c>
      <c r="D28" s="9">
        <v>0</v>
      </c>
      <c r="E28" s="3">
        <v>0</v>
      </c>
      <c r="F28" s="3">
        <v>3</v>
      </c>
      <c r="G28" s="5">
        <v>0</v>
      </c>
      <c r="H28" s="5">
        <v>2</v>
      </c>
      <c r="I28" s="5">
        <v>4</v>
      </c>
      <c r="J28" s="5">
        <v>0</v>
      </c>
      <c r="K28" s="5">
        <v>2</v>
      </c>
      <c r="L28" s="5">
        <v>1</v>
      </c>
      <c r="M28" s="5">
        <v>2</v>
      </c>
      <c r="N28" s="6">
        <v>1</v>
      </c>
      <c r="O28" s="56">
        <f t="shared" si="3"/>
        <v>15</v>
      </c>
      <c r="P28" s="57">
        <f t="shared" si="4"/>
        <v>66</v>
      </c>
      <c r="Q28" s="57" t="str">
        <f t="shared" si="5"/>
        <v>ne</v>
      </c>
    </row>
    <row r="29" spans="1:17" ht="15.75">
      <c r="A29" s="46" t="str">
        <f>Prezentace!B31</f>
        <v>P</v>
      </c>
      <c r="B29" s="47" t="str">
        <f>Prezentace!C31</f>
        <v>Jílek</v>
      </c>
      <c r="C29" s="48" t="str">
        <f>Prezentace!D31</f>
        <v>Milan</v>
      </c>
      <c r="D29" s="9">
        <v>1</v>
      </c>
      <c r="E29" s="3">
        <v>2</v>
      </c>
      <c r="F29" s="3">
        <v>2</v>
      </c>
      <c r="G29" s="5">
        <v>2</v>
      </c>
      <c r="H29" s="5">
        <v>3</v>
      </c>
      <c r="I29" s="5">
        <v>1</v>
      </c>
      <c r="J29" s="5">
        <v>2</v>
      </c>
      <c r="K29" s="5">
        <v>2</v>
      </c>
      <c r="L29" s="5"/>
      <c r="M29" s="5"/>
      <c r="N29" s="6"/>
      <c r="O29" s="56">
        <f t="shared" si="3"/>
        <v>15</v>
      </c>
      <c r="P29" s="57">
        <f t="shared" si="4"/>
        <v>95</v>
      </c>
      <c r="Q29" s="57" t="str">
        <f t="shared" si="5"/>
        <v>ne</v>
      </c>
    </row>
    <row r="30" spans="1:17" ht="15.75">
      <c r="A30" s="46" t="str">
        <f>Prezentace!B32</f>
        <v>R</v>
      </c>
      <c r="B30" s="47" t="str">
        <f>Prezentace!C32</f>
        <v>Jílek</v>
      </c>
      <c r="C30" s="48" t="str">
        <f>Prezentace!D32</f>
        <v>Milan</v>
      </c>
      <c r="D30" s="9">
        <v>3</v>
      </c>
      <c r="E30" s="3">
        <v>4</v>
      </c>
      <c r="F30" s="3">
        <v>2</v>
      </c>
      <c r="G30" s="5">
        <v>3</v>
      </c>
      <c r="H30" s="5">
        <v>0</v>
      </c>
      <c r="I30" s="5">
        <v>1</v>
      </c>
      <c r="J30" s="5">
        <v>1</v>
      </c>
      <c r="K30" s="5">
        <v>0</v>
      </c>
      <c r="L30" s="5">
        <v>1</v>
      </c>
      <c r="M30" s="5"/>
      <c r="N30" s="6"/>
      <c r="O30" s="56">
        <f t="shared" si="3"/>
        <v>15</v>
      </c>
      <c r="P30" s="57">
        <f t="shared" si="4"/>
        <v>114</v>
      </c>
      <c r="Q30" s="57" t="str">
        <f t="shared" si="5"/>
        <v>ne</v>
      </c>
    </row>
    <row r="31" spans="1:17" ht="15.75">
      <c r="A31" s="46" t="str">
        <f>Prezentace!B33</f>
        <v>P</v>
      </c>
      <c r="B31" s="47" t="str">
        <f>Prezentace!C33</f>
        <v>Jirouch</v>
      </c>
      <c r="C31" s="48" t="str">
        <f>Prezentace!D33</f>
        <v>Stanislav</v>
      </c>
      <c r="D31" s="9">
        <v>5</v>
      </c>
      <c r="E31" s="3">
        <v>6</v>
      </c>
      <c r="F31" s="3">
        <v>3</v>
      </c>
      <c r="G31" s="5">
        <v>0</v>
      </c>
      <c r="H31" s="5">
        <v>1</v>
      </c>
      <c r="I31" s="5"/>
      <c r="J31" s="5"/>
      <c r="K31" s="5"/>
      <c r="L31" s="5"/>
      <c r="M31" s="5"/>
      <c r="N31" s="6"/>
      <c r="O31" s="56">
        <f aca="true" t="shared" si="6" ref="O31:O94">SUM(D31:N31)</f>
        <v>15</v>
      </c>
      <c r="P31" s="57">
        <f t="shared" si="4"/>
        <v>134</v>
      </c>
      <c r="Q31" s="57" t="str">
        <f t="shared" si="5"/>
        <v>I.</v>
      </c>
    </row>
    <row r="32" spans="1:17" ht="15.75">
      <c r="A32" s="46" t="str">
        <f>Prezentace!B34</f>
        <v>R</v>
      </c>
      <c r="B32" s="47" t="str">
        <f>Prezentace!C34</f>
        <v>Jirouch</v>
      </c>
      <c r="C32" s="48" t="str">
        <f>Prezentace!D34</f>
        <v>Stanislav</v>
      </c>
      <c r="D32" s="9">
        <v>6</v>
      </c>
      <c r="E32" s="3">
        <v>6</v>
      </c>
      <c r="F32" s="3">
        <v>2</v>
      </c>
      <c r="G32" s="5">
        <v>1</v>
      </c>
      <c r="H32" s="5"/>
      <c r="I32" s="5"/>
      <c r="J32" s="5"/>
      <c r="K32" s="5"/>
      <c r="L32" s="5"/>
      <c r="M32" s="5"/>
      <c r="N32" s="6"/>
      <c r="O32" s="56">
        <f t="shared" si="6"/>
        <v>15</v>
      </c>
      <c r="P32" s="57">
        <f t="shared" si="4"/>
        <v>137</v>
      </c>
      <c r="Q32" s="57" t="str">
        <f t="shared" si="5"/>
        <v>M</v>
      </c>
    </row>
    <row r="33" spans="1:17" ht="15.75">
      <c r="A33" s="46" t="str">
        <f>Prezentace!B35</f>
        <v>P</v>
      </c>
      <c r="B33" s="47" t="str">
        <f>Prezentace!C35</f>
        <v>Jungwirth</v>
      </c>
      <c r="C33" s="48" t="str">
        <f>Prezentace!D35</f>
        <v>Jan</v>
      </c>
      <c r="D33" s="9">
        <v>5</v>
      </c>
      <c r="E33" s="3">
        <v>7</v>
      </c>
      <c r="F33" s="3">
        <v>3</v>
      </c>
      <c r="G33" s="5"/>
      <c r="H33" s="5"/>
      <c r="I33" s="5"/>
      <c r="J33" s="5"/>
      <c r="K33" s="5"/>
      <c r="L33" s="5"/>
      <c r="M33" s="5"/>
      <c r="N33" s="6"/>
      <c r="O33" s="56">
        <f t="shared" si="6"/>
        <v>15</v>
      </c>
      <c r="P33" s="57">
        <f t="shared" si="4"/>
        <v>137</v>
      </c>
      <c r="Q33" s="57" t="str">
        <f t="shared" si="5"/>
        <v>M</v>
      </c>
    </row>
    <row r="34" spans="1:17" ht="15.75">
      <c r="A34" s="46" t="str">
        <f>Prezentace!B36</f>
        <v>R</v>
      </c>
      <c r="B34" s="47" t="str">
        <f>Prezentace!C36</f>
        <v>Jungwirth</v>
      </c>
      <c r="C34" s="48" t="str">
        <f>Prezentace!D36</f>
        <v>Jan</v>
      </c>
      <c r="D34" s="9">
        <v>4</v>
      </c>
      <c r="E34" s="3">
        <v>6</v>
      </c>
      <c r="F34" s="3">
        <v>4</v>
      </c>
      <c r="G34" s="3">
        <v>1</v>
      </c>
      <c r="H34" s="5"/>
      <c r="I34" s="5"/>
      <c r="J34" s="5"/>
      <c r="K34" s="5"/>
      <c r="L34" s="5"/>
      <c r="M34" s="5"/>
      <c r="N34" s="6"/>
      <c r="O34" s="56">
        <f t="shared" si="6"/>
        <v>15</v>
      </c>
      <c r="P34" s="57">
        <f t="shared" si="4"/>
        <v>133</v>
      </c>
      <c r="Q34" s="57" t="str">
        <f t="shared" si="5"/>
        <v>I.</v>
      </c>
    </row>
    <row r="35" spans="1:17" ht="15.75">
      <c r="A35" s="46" t="str">
        <f>Prezentace!B37</f>
        <v>P</v>
      </c>
      <c r="B35" s="47" t="str">
        <f>Prezentace!C37</f>
        <v>Kališ</v>
      </c>
      <c r="C35" s="48" t="str">
        <f>Prezentace!D37</f>
        <v>Petr</v>
      </c>
      <c r="D35" s="9">
        <v>6</v>
      </c>
      <c r="E35" s="3">
        <v>4</v>
      </c>
      <c r="F35" s="3">
        <v>3</v>
      </c>
      <c r="G35" s="5">
        <v>2</v>
      </c>
      <c r="H35" s="5"/>
      <c r="I35" s="5"/>
      <c r="J35" s="5"/>
      <c r="K35" s="5"/>
      <c r="L35" s="5"/>
      <c r="M35" s="5"/>
      <c r="N35" s="6"/>
      <c r="O35" s="56">
        <f t="shared" si="6"/>
        <v>15</v>
      </c>
      <c r="P35" s="57">
        <f t="shared" si="4"/>
        <v>134</v>
      </c>
      <c r="Q35" s="57" t="str">
        <f t="shared" si="5"/>
        <v>I.</v>
      </c>
    </row>
    <row r="36" spans="1:17" ht="15.75">
      <c r="A36" s="46" t="str">
        <f>Prezentace!B38</f>
        <v>R</v>
      </c>
      <c r="B36" s="47" t="str">
        <f>Prezentace!C38</f>
        <v>Kališ</v>
      </c>
      <c r="C36" s="48" t="str">
        <f>Prezentace!D38</f>
        <v>Petr</v>
      </c>
      <c r="D36" s="9">
        <v>2</v>
      </c>
      <c r="E36" s="3">
        <v>5</v>
      </c>
      <c r="F36" s="3">
        <v>4</v>
      </c>
      <c r="G36" s="5">
        <v>3</v>
      </c>
      <c r="H36" s="5">
        <v>1</v>
      </c>
      <c r="I36" s="5"/>
      <c r="J36" s="5"/>
      <c r="K36" s="5"/>
      <c r="L36" s="5"/>
      <c r="M36" s="5"/>
      <c r="N36" s="6"/>
      <c r="O36" s="56">
        <f t="shared" si="6"/>
        <v>15</v>
      </c>
      <c r="P36" s="57">
        <f t="shared" si="4"/>
        <v>124</v>
      </c>
      <c r="Q36" s="57" t="str">
        <f t="shared" si="5"/>
        <v>III.</v>
      </c>
    </row>
    <row r="37" spans="1:17" ht="15.75">
      <c r="A37" s="46" t="str">
        <f>Prezentace!B39</f>
        <v>P</v>
      </c>
      <c r="B37" s="47" t="str">
        <f>Prezentace!C39</f>
        <v>Kejř</v>
      </c>
      <c r="C37" s="48" t="str">
        <f>Prezentace!D39</f>
        <v>Karel</v>
      </c>
      <c r="D37" s="9">
        <v>1</v>
      </c>
      <c r="E37" s="3">
        <v>5</v>
      </c>
      <c r="F37" s="3">
        <v>6</v>
      </c>
      <c r="G37" s="5">
        <v>1</v>
      </c>
      <c r="H37" s="5">
        <v>2</v>
      </c>
      <c r="I37" s="5"/>
      <c r="J37" s="5"/>
      <c r="K37" s="5"/>
      <c r="L37" s="5"/>
      <c r="M37" s="5"/>
      <c r="N37" s="6"/>
      <c r="O37" s="56">
        <f t="shared" si="6"/>
        <v>15</v>
      </c>
      <c r="P37" s="57">
        <f t="shared" si="4"/>
        <v>122</v>
      </c>
      <c r="Q37" s="57" t="str">
        <f t="shared" si="5"/>
        <v>III.</v>
      </c>
    </row>
    <row r="38" spans="1:17" ht="15.75">
      <c r="A38" s="46" t="str">
        <f>Prezentace!B40</f>
        <v>P</v>
      </c>
      <c r="B38" s="47" t="str">
        <f>Prezentace!C40</f>
        <v>Kočí</v>
      </c>
      <c r="C38" s="48" t="str">
        <f>Prezentace!D40</f>
        <v>Josef</v>
      </c>
      <c r="D38" s="9">
        <v>5</v>
      </c>
      <c r="E38" s="3">
        <v>1</v>
      </c>
      <c r="F38" s="3">
        <v>6</v>
      </c>
      <c r="G38" s="5">
        <v>1</v>
      </c>
      <c r="H38" s="5">
        <v>2</v>
      </c>
      <c r="I38" s="5"/>
      <c r="J38" s="5"/>
      <c r="K38" s="5"/>
      <c r="L38" s="5"/>
      <c r="M38" s="5"/>
      <c r="N38" s="6"/>
      <c r="O38" s="56">
        <f t="shared" si="6"/>
        <v>15</v>
      </c>
      <c r="P38" s="57">
        <f t="shared" si="4"/>
        <v>126</v>
      </c>
      <c r="Q38" s="57" t="str">
        <f t="shared" si="5"/>
        <v>II.</v>
      </c>
    </row>
    <row r="39" spans="1:17" ht="15.75">
      <c r="A39" s="46" t="str">
        <f>Prezentace!B41</f>
        <v>R</v>
      </c>
      <c r="B39" s="47" t="str">
        <f>Prezentace!C41</f>
        <v>Kočí</v>
      </c>
      <c r="C39" s="48" t="str">
        <f>Prezentace!D41</f>
        <v>Josef</v>
      </c>
      <c r="D39" s="9">
        <v>0</v>
      </c>
      <c r="E39" s="3">
        <v>5</v>
      </c>
      <c r="F39" s="3">
        <v>5</v>
      </c>
      <c r="G39" s="5">
        <v>2</v>
      </c>
      <c r="H39" s="5">
        <v>2</v>
      </c>
      <c r="I39" s="5">
        <v>1</v>
      </c>
      <c r="J39" s="5"/>
      <c r="K39" s="5"/>
      <c r="L39" s="5"/>
      <c r="M39" s="5"/>
      <c r="N39" s="6"/>
      <c r="O39" s="56">
        <f t="shared" si="6"/>
        <v>15</v>
      </c>
      <c r="P39" s="57">
        <f t="shared" si="4"/>
        <v>116</v>
      </c>
      <c r="Q39" s="57" t="str">
        <f t="shared" si="5"/>
        <v>III.</v>
      </c>
    </row>
    <row r="40" spans="1:17" ht="15.75">
      <c r="A40" s="46" t="str">
        <f>Prezentace!B42</f>
        <v>P</v>
      </c>
      <c r="B40" s="47" t="str">
        <f>Prezentace!C42</f>
        <v>Koch</v>
      </c>
      <c r="C40" s="48" t="str">
        <f>Prezentace!D42</f>
        <v>Miroslav</v>
      </c>
      <c r="D40" s="9">
        <v>5</v>
      </c>
      <c r="E40" s="3">
        <v>5</v>
      </c>
      <c r="F40" s="3">
        <v>4</v>
      </c>
      <c r="G40" s="5">
        <v>1</v>
      </c>
      <c r="H40" s="5"/>
      <c r="I40" s="5"/>
      <c r="J40" s="5"/>
      <c r="K40" s="5"/>
      <c r="L40" s="5"/>
      <c r="M40" s="5"/>
      <c r="N40" s="6"/>
      <c r="O40" s="56">
        <f t="shared" si="6"/>
        <v>15</v>
      </c>
      <c r="P40" s="57">
        <f t="shared" si="4"/>
        <v>134</v>
      </c>
      <c r="Q40" s="57" t="str">
        <f t="shared" si="5"/>
        <v>I.</v>
      </c>
    </row>
    <row r="41" spans="1:17" ht="15.75">
      <c r="A41" s="46" t="str">
        <f>Prezentace!B43</f>
        <v>R</v>
      </c>
      <c r="B41" s="47" t="str">
        <f>Prezentace!C43</f>
        <v>Koch</v>
      </c>
      <c r="C41" s="48" t="str">
        <f>Prezentace!D43</f>
        <v>Miroslav</v>
      </c>
      <c r="D41" s="9">
        <v>4</v>
      </c>
      <c r="E41" s="3">
        <v>5</v>
      </c>
      <c r="F41" s="3">
        <v>6</v>
      </c>
      <c r="G41" s="3"/>
      <c r="H41" s="5"/>
      <c r="I41" s="5"/>
      <c r="J41" s="5"/>
      <c r="K41" s="5"/>
      <c r="L41" s="5"/>
      <c r="M41" s="5"/>
      <c r="N41" s="6"/>
      <c r="O41" s="56">
        <f t="shared" si="6"/>
        <v>15</v>
      </c>
      <c r="P41" s="57">
        <f t="shared" si="4"/>
        <v>133</v>
      </c>
      <c r="Q41" s="57" t="str">
        <f t="shared" si="5"/>
        <v>I.</v>
      </c>
    </row>
    <row r="42" spans="1:17" ht="15.75">
      <c r="A42" s="46" t="str">
        <f>Prezentace!B44</f>
        <v>P</v>
      </c>
      <c r="B42" s="47" t="str">
        <f>Prezentace!C44</f>
        <v>Koliasa</v>
      </c>
      <c r="C42" s="48" t="str">
        <f>Prezentace!D44</f>
        <v>Stanislav</v>
      </c>
      <c r="D42" s="9">
        <v>3</v>
      </c>
      <c r="E42" s="3">
        <v>3</v>
      </c>
      <c r="F42" s="3">
        <v>4</v>
      </c>
      <c r="G42" s="5">
        <v>1</v>
      </c>
      <c r="H42" s="5">
        <v>1</v>
      </c>
      <c r="I42" s="5">
        <v>2</v>
      </c>
      <c r="J42" s="5">
        <v>0</v>
      </c>
      <c r="K42" s="5">
        <v>1</v>
      </c>
      <c r="L42" s="5"/>
      <c r="M42" s="5"/>
      <c r="N42" s="6"/>
      <c r="O42" s="56">
        <f t="shared" si="6"/>
        <v>15</v>
      </c>
      <c r="P42" s="57">
        <f t="shared" si="4"/>
        <v>115</v>
      </c>
      <c r="Q42" s="57" t="str">
        <f t="shared" si="5"/>
        <v>ne</v>
      </c>
    </row>
    <row r="43" spans="1:17" ht="15.75">
      <c r="A43" s="46" t="str">
        <f>Prezentace!B45</f>
        <v>P</v>
      </c>
      <c r="B43" s="47" t="str">
        <f>Prezentace!C45</f>
        <v>Konrád</v>
      </c>
      <c r="C43" s="48" t="str">
        <f>Prezentace!D45</f>
        <v>František</v>
      </c>
      <c r="D43" s="9">
        <v>0</v>
      </c>
      <c r="E43" s="3">
        <v>2</v>
      </c>
      <c r="F43" s="3">
        <v>5</v>
      </c>
      <c r="G43" s="5">
        <v>2</v>
      </c>
      <c r="H43" s="5">
        <v>4</v>
      </c>
      <c r="I43" s="5">
        <v>1</v>
      </c>
      <c r="J43" s="5">
        <v>1</v>
      </c>
      <c r="K43" s="5"/>
      <c r="L43" s="5"/>
      <c r="M43" s="5"/>
      <c r="N43" s="6"/>
      <c r="O43" s="56">
        <f t="shared" si="6"/>
        <v>15</v>
      </c>
      <c r="P43" s="57">
        <f t="shared" si="4"/>
        <v>105</v>
      </c>
      <c r="Q43" s="57" t="str">
        <f t="shared" si="5"/>
        <v>ne</v>
      </c>
    </row>
    <row r="44" spans="1:17" ht="15.75">
      <c r="A44" s="46" t="str">
        <f>Prezentace!B46</f>
        <v>P</v>
      </c>
      <c r="B44" s="47" t="str">
        <f>Prezentace!C46</f>
        <v>Kupsa</v>
      </c>
      <c r="C44" s="48" t="str">
        <f>Prezentace!D46</f>
        <v>Jan</v>
      </c>
      <c r="D44" s="9">
        <v>3</v>
      </c>
      <c r="E44" s="3">
        <v>7</v>
      </c>
      <c r="F44" s="3">
        <v>3</v>
      </c>
      <c r="G44" s="5">
        <v>1</v>
      </c>
      <c r="H44" s="5">
        <v>1</v>
      </c>
      <c r="I44" s="5"/>
      <c r="J44" s="5"/>
      <c r="K44" s="5"/>
      <c r="L44" s="5"/>
      <c r="M44" s="5"/>
      <c r="N44" s="6"/>
      <c r="O44" s="56">
        <f t="shared" si="6"/>
        <v>15</v>
      </c>
      <c r="P44" s="57">
        <f t="shared" si="4"/>
        <v>130</v>
      </c>
      <c r="Q44" s="57" t="str">
        <f t="shared" si="5"/>
        <v>II.</v>
      </c>
    </row>
    <row r="45" spans="1:17" ht="15.75">
      <c r="A45" s="46" t="str">
        <f>Prezentace!B47</f>
        <v>P</v>
      </c>
      <c r="B45" s="47" t="str">
        <f>Prezentace!C47</f>
        <v>Kureš</v>
      </c>
      <c r="C45" s="48" t="str">
        <f>Prezentace!D47</f>
        <v>František</v>
      </c>
      <c r="D45" s="9">
        <v>3</v>
      </c>
      <c r="E45" s="3">
        <v>1</v>
      </c>
      <c r="F45" s="3">
        <v>2</v>
      </c>
      <c r="G45" s="5">
        <v>2</v>
      </c>
      <c r="H45" s="5">
        <v>1</v>
      </c>
      <c r="I45" s="5">
        <v>2</v>
      </c>
      <c r="J45" s="5">
        <v>2</v>
      </c>
      <c r="K45" s="5">
        <v>1</v>
      </c>
      <c r="L45" s="5">
        <v>0</v>
      </c>
      <c r="M45" s="5">
        <v>0</v>
      </c>
      <c r="N45" s="6">
        <v>1</v>
      </c>
      <c r="O45" s="56">
        <f t="shared" si="6"/>
        <v>15</v>
      </c>
      <c r="P45" s="57">
        <f t="shared" si="4"/>
        <v>96</v>
      </c>
      <c r="Q45" s="57" t="str">
        <f t="shared" si="5"/>
        <v>ne</v>
      </c>
    </row>
    <row r="46" spans="1:17" ht="15.75">
      <c r="A46" s="46" t="str">
        <f>Prezentace!B48</f>
        <v>P</v>
      </c>
      <c r="B46" s="47" t="str">
        <f>Prezentace!C48</f>
        <v>Liška</v>
      </c>
      <c r="C46" s="48" t="str">
        <f>Prezentace!D48</f>
        <v>Antonín</v>
      </c>
      <c r="D46" s="9">
        <v>0</v>
      </c>
      <c r="E46" s="3">
        <v>2</v>
      </c>
      <c r="F46" s="3">
        <v>2</v>
      </c>
      <c r="G46" s="5">
        <v>2</v>
      </c>
      <c r="H46" s="5">
        <v>0</v>
      </c>
      <c r="I46" s="5">
        <v>1</v>
      </c>
      <c r="J46" s="5">
        <v>1</v>
      </c>
      <c r="K46" s="5">
        <v>2</v>
      </c>
      <c r="L46" s="5">
        <v>0</v>
      </c>
      <c r="M46" s="5">
        <v>1</v>
      </c>
      <c r="N46" s="6">
        <v>4</v>
      </c>
      <c r="O46" s="56">
        <f t="shared" si="6"/>
        <v>15</v>
      </c>
      <c r="P46" s="57">
        <f t="shared" si="4"/>
        <v>64</v>
      </c>
      <c r="Q46" s="57" t="str">
        <f t="shared" si="5"/>
        <v>ne</v>
      </c>
    </row>
    <row r="47" spans="1:17" ht="15.75">
      <c r="A47" s="46" t="str">
        <f>Prezentace!B49</f>
        <v>P</v>
      </c>
      <c r="B47" s="47" t="str">
        <f>Prezentace!C49</f>
        <v>Marek</v>
      </c>
      <c r="C47" s="48" t="str">
        <f>Prezentace!D49</f>
        <v>Jiří</v>
      </c>
      <c r="D47" s="9">
        <v>3</v>
      </c>
      <c r="E47" s="3">
        <v>9</v>
      </c>
      <c r="F47" s="3">
        <v>3</v>
      </c>
      <c r="G47" s="5"/>
      <c r="H47" s="5"/>
      <c r="I47" s="5"/>
      <c r="J47" s="5"/>
      <c r="K47" s="5"/>
      <c r="L47" s="5"/>
      <c r="M47" s="5"/>
      <c r="N47" s="6"/>
      <c r="O47" s="56">
        <f t="shared" si="6"/>
        <v>15</v>
      </c>
      <c r="P47" s="57">
        <f t="shared" si="4"/>
        <v>135</v>
      </c>
      <c r="Q47" s="57" t="str">
        <f t="shared" si="5"/>
        <v>I.</v>
      </c>
    </row>
    <row r="48" spans="1:17" ht="15.75">
      <c r="A48" s="46" t="str">
        <f>Prezentace!B50</f>
        <v>P</v>
      </c>
      <c r="B48" s="47" t="str">
        <f>Prezentace!C50</f>
        <v>Marešová</v>
      </c>
      <c r="C48" s="48" t="str">
        <f>Prezentace!D50</f>
        <v>Miloslava</v>
      </c>
      <c r="D48" s="9">
        <v>2</v>
      </c>
      <c r="E48" s="3">
        <v>7</v>
      </c>
      <c r="F48" s="3">
        <v>4</v>
      </c>
      <c r="G48" s="3">
        <v>2</v>
      </c>
      <c r="H48" s="5"/>
      <c r="I48" s="5"/>
      <c r="J48" s="5"/>
      <c r="K48" s="5"/>
      <c r="L48" s="5"/>
      <c r="M48" s="5"/>
      <c r="N48" s="6"/>
      <c r="O48" s="56">
        <f t="shared" si="6"/>
        <v>15</v>
      </c>
      <c r="P48" s="57">
        <f t="shared" si="4"/>
        <v>129</v>
      </c>
      <c r="Q48" s="57" t="str">
        <f t="shared" si="5"/>
        <v>II.</v>
      </c>
    </row>
    <row r="49" spans="1:17" ht="15.75">
      <c r="A49" s="46" t="str">
        <f>Prezentace!B51</f>
        <v>R</v>
      </c>
      <c r="B49" s="47" t="str">
        <f>Prezentace!C51</f>
        <v>Marešová</v>
      </c>
      <c r="C49" s="48" t="str">
        <f>Prezentace!D51</f>
        <v>Miloslava</v>
      </c>
      <c r="D49" s="9">
        <v>3</v>
      </c>
      <c r="E49" s="3">
        <v>8</v>
      </c>
      <c r="F49" s="3">
        <v>4</v>
      </c>
      <c r="G49" s="5"/>
      <c r="H49" s="5"/>
      <c r="I49" s="5"/>
      <c r="J49" s="5"/>
      <c r="K49" s="5"/>
      <c r="L49" s="5"/>
      <c r="M49" s="5"/>
      <c r="N49" s="6"/>
      <c r="O49" s="56">
        <f t="shared" si="6"/>
        <v>15</v>
      </c>
      <c r="P49" s="57">
        <f t="shared" si="4"/>
        <v>134</v>
      </c>
      <c r="Q49" s="57" t="str">
        <f t="shared" si="5"/>
        <v>I.</v>
      </c>
    </row>
    <row r="50" spans="1:17" ht="15.75">
      <c r="A50" s="46" t="str">
        <f>Prezentace!B52</f>
        <v>P</v>
      </c>
      <c r="B50" s="47" t="str">
        <f>Prezentace!C52</f>
        <v>Matějka</v>
      </c>
      <c r="C50" s="48" t="str">
        <f>Prezentace!D52</f>
        <v>Milan</v>
      </c>
      <c r="D50" s="9">
        <v>4</v>
      </c>
      <c r="E50" s="3">
        <v>1</v>
      </c>
      <c r="F50" s="3">
        <v>2</v>
      </c>
      <c r="G50" s="5">
        <v>2</v>
      </c>
      <c r="H50" s="5">
        <v>0</v>
      </c>
      <c r="I50" s="5">
        <v>2</v>
      </c>
      <c r="J50" s="5">
        <v>2</v>
      </c>
      <c r="K50" s="5">
        <v>1</v>
      </c>
      <c r="L50" s="5">
        <v>1</v>
      </c>
      <c r="M50" s="5"/>
      <c r="N50" s="6"/>
      <c r="O50" s="56">
        <f t="shared" si="6"/>
        <v>15</v>
      </c>
      <c r="P50" s="57">
        <f t="shared" si="4"/>
        <v>102</v>
      </c>
      <c r="Q50" s="57" t="str">
        <f t="shared" si="5"/>
        <v>ne</v>
      </c>
    </row>
    <row r="51" spans="1:17" ht="15.75">
      <c r="A51" s="46" t="str">
        <f>Prezentace!B53</f>
        <v>P</v>
      </c>
      <c r="B51" s="47" t="str">
        <f>Prezentace!C53</f>
        <v>Mužík ml.</v>
      </c>
      <c r="C51" s="48" t="str">
        <f>Prezentace!D53</f>
        <v>Vladimír</v>
      </c>
      <c r="D51" s="9">
        <v>3</v>
      </c>
      <c r="E51" s="3">
        <v>3</v>
      </c>
      <c r="F51" s="3">
        <v>2</v>
      </c>
      <c r="G51" s="5">
        <v>2</v>
      </c>
      <c r="H51" s="5">
        <v>0</v>
      </c>
      <c r="I51" s="5">
        <v>1</v>
      </c>
      <c r="J51" s="5">
        <v>1</v>
      </c>
      <c r="K51" s="5">
        <v>1</v>
      </c>
      <c r="L51" s="5">
        <v>1</v>
      </c>
      <c r="M51" s="5">
        <v>0</v>
      </c>
      <c r="N51" s="6">
        <v>1</v>
      </c>
      <c r="O51" s="56">
        <f t="shared" si="6"/>
        <v>15</v>
      </c>
      <c r="P51" s="57">
        <f t="shared" si="4"/>
        <v>101</v>
      </c>
      <c r="Q51" s="57" t="str">
        <f t="shared" si="5"/>
        <v>ne</v>
      </c>
    </row>
    <row r="52" spans="1:17" ht="15.75">
      <c r="A52" s="46" t="str">
        <f>Prezentace!B54</f>
        <v>R</v>
      </c>
      <c r="B52" s="47" t="str">
        <f>Prezentace!C54</f>
        <v>Mužík ml.</v>
      </c>
      <c r="C52" s="48" t="str">
        <f>Prezentace!D54</f>
        <v>Vladimír</v>
      </c>
      <c r="D52" s="9">
        <v>3</v>
      </c>
      <c r="E52" s="3">
        <v>4</v>
      </c>
      <c r="F52" s="3">
        <v>3</v>
      </c>
      <c r="G52" s="5">
        <v>2</v>
      </c>
      <c r="H52" s="5">
        <v>2</v>
      </c>
      <c r="I52" s="5">
        <v>1</v>
      </c>
      <c r="J52" s="5"/>
      <c r="K52" s="5"/>
      <c r="L52" s="5"/>
      <c r="M52" s="5"/>
      <c r="N52" s="6"/>
      <c r="O52" s="56">
        <f t="shared" si="6"/>
        <v>15</v>
      </c>
      <c r="P52" s="57">
        <f t="shared" si="4"/>
        <v>121</v>
      </c>
      <c r="Q52" s="57" t="str">
        <f t="shared" si="5"/>
        <v>III.</v>
      </c>
    </row>
    <row r="53" spans="1:17" ht="15.75">
      <c r="A53" s="46" t="str">
        <f>Prezentace!B55</f>
        <v>P</v>
      </c>
      <c r="B53" s="47" t="str">
        <f>Prezentace!C55</f>
        <v>Mužík st.</v>
      </c>
      <c r="C53" s="48" t="str">
        <f>Prezentace!D55</f>
        <v>Vladimír</v>
      </c>
      <c r="D53" s="9">
        <v>4</v>
      </c>
      <c r="E53" s="3">
        <v>5</v>
      </c>
      <c r="F53" s="3">
        <v>4</v>
      </c>
      <c r="G53" s="5">
        <v>1</v>
      </c>
      <c r="H53" s="5">
        <v>0</v>
      </c>
      <c r="I53" s="5">
        <v>1</v>
      </c>
      <c r="J53" s="5"/>
      <c r="K53" s="5"/>
      <c r="L53" s="5"/>
      <c r="M53" s="5"/>
      <c r="N53" s="6"/>
      <c r="O53" s="56">
        <f t="shared" si="6"/>
        <v>15</v>
      </c>
      <c r="P53" s="57">
        <f t="shared" si="4"/>
        <v>129</v>
      </c>
      <c r="Q53" s="57" t="str">
        <f t="shared" si="5"/>
        <v>II.</v>
      </c>
    </row>
    <row r="54" spans="1:17" ht="15.75">
      <c r="A54" s="46" t="str">
        <f>Prezentace!B56</f>
        <v>R</v>
      </c>
      <c r="B54" s="47" t="str">
        <f>Prezentace!C56</f>
        <v>Mužík st.</v>
      </c>
      <c r="C54" s="48" t="str">
        <f>Prezentace!D56</f>
        <v>Vladimír</v>
      </c>
      <c r="D54" s="9">
        <v>5</v>
      </c>
      <c r="E54" s="3">
        <v>7</v>
      </c>
      <c r="F54" s="3">
        <v>2</v>
      </c>
      <c r="G54" s="5">
        <v>1</v>
      </c>
      <c r="H54" s="5"/>
      <c r="I54" s="5"/>
      <c r="J54" s="5"/>
      <c r="K54" s="5"/>
      <c r="L54" s="5"/>
      <c r="M54" s="5"/>
      <c r="N54" s="6"/>
      <c r="O54" s="56">
        <f t="shared" si="6"/>
        <v>15</v>
      </c>
      <c r="P54" s="57">
        <f t="shared" si="4"/>
        <v>136</v>
      </c>
      <c r="Q54" s="57" t="str">
        <f t="shared" si="5"/>
        <v>I.</v>
      </c>
    </row>
    <row r="55" spans="1:17" ht="15.75">
      <c r="A55" s="46" t="str">
        <f>Prezentace!B57</f>
        <v>P</v>
      </c>
      <c r="B55" s="47" t="str">
        <f>Prezentace!C57</f>
        <v>Pakosta</v>
      </c>
      <c r="C55" s="48" t="str">
        <f>Prezentace!D57</f>
        <v>Karel</v>
      </c>
      <c r="D55" s="9">
        <v>4</v>
      </c>
      <c r="E55" s="3">
        <v>7</v>
      </c>
      <c r="F55" s="3">
        <v>3</v>
      </c>
      <c r="G55" s="3">
        <v>1</v>
      </c>
      <c r="H55" s="5"/>
      <c r="I55" s="5"/>
      <c r="J55" s="5"/>
      <c r="K55" s="5"/>
      <c r="L55" s="5"/>
      <c r="M55" s="5"/>
      <c r="N55" s="6"/>
      <c r="O55" s="56">
        <f t="shared" si="6"/>
        <v>15</v>
      </c>
      <c r="P55" s="57">
        <f t="shared" si="4"/>
        <v>134</v>
      </c>
      <c r="Q55" s="57" t="str">
        <f t="shared" si="5"/>
        <v>I.</v>
      </c>
    </row>
    <row r="56" spans="1:17" ht="15.75">
      <c r="A56" s="46" t="str">
        <f>Prezentace!B58</f>
        <v>R</v>
      </c>
      <c r="B56" s="47" t="str">
        <f>Prezentace!C58</f>
        <v>Pavelka</v>
      </c>
      <c r="C56" s="48" t="str">
        <f>Prezentace!D58</f>
        <v>Ivan</v>
      </c>
      <c r="D56" s="9">
        <v>1</v>
      </c>
      <c r="E56" s="3">
        <v>3</v>
      </c>
      <c r="F56" s="3">
        <v>6</v>
      </c>
      <c r="G56" s="5">
        <v>1</v>
      </c>
      <c r="H56" s="5">
        <v>0</v>
      </c>
      <c r="I56" s="5">
        <v>2</v>
      </c>
      <c r="J56" s="5">
        <v>2</v>
      </c>
      <c r="K56" s="5"/>
      <c r="L56" s="5"/>
      <c r="M56" s="5"/>
      <c r="N56" s="6"/>
      <c r="O56" s="56">
        <f t="shared" si="6"/>
        <v>15</v>
      </c>
      <c r="P56" s="57">
        <f t="shared" si="4"/>
        <v>110</v>
      </c>
      <c r="Q56" s="57" t="str">
        <f t="shared" si="5"/>
        <v>ne</v>
      </c>
    </row>
    <row r="57" spans="1:17" ht="15.75">
      <c r="A57" s="46" t="str">
        <f>Prezentace!B59</f>
        <v>P</v>
      </c>
      <c r="B57" s="47" t="str">
        <f>Prezentace!C59</f>
        <v>Plecer</v>
      </c>
      <c r="C57" s="48" t="str">
        <f>Prezentace!D59</f>
        <v>Josef</v>
      </c>
      <c r="D57" s="9">
        <v>1</v>
      </c>
      <c r="E57" s="3">
        <v>1</v>
      </c>
      <c r="F57" s="3">
        <v>4</v>
      </c>
      <c r="G57" s="5">
        <v>5</v>
      </c>
      <c r="H57" s="5">
        <v>3</v>
      </c>
      <c r="I57" s="5">
        <v>0</v>
      </c>
      <c r="J57" s="5">
        <v>1</v>
      </c>
      <c r="K57" s="5"/>
      <c r="L57" s="5"/>
      <c r="M57" s="5"/>
      <c r="N57" s="6"/>
      <c r="O57" s="56">
        <f t="shared" si="6"/>
        <v>15</v>
      </c>
      <c r="P57" s="57">
        <f t="shared" si="4"/>
        <v>108</v>
      </c>
      <c r="Q57" s="57" t="str">
        <f t="shared" si="5"/>
        <v>ne</v>
      </c>
    </row>
    <row r="58" spans="1:17" ht="15.75">
      <c r="A58" s="46" t="str">
        <f>Prezentace!B60</f>
        <v>R</v>
      </c>
      <c r="B58" s="47" t="str">
        <f>Prezentace!C60</f>
        <v>Plecer</v>
      </c>
      <c r="C58" s="48" t="str">
        <f>Prezentace!D60</f>
        <v>Josef</v>
      </c>
      <c r="D58" s="9">
        <v>2</v>
      </c>
      <c r="E58" s="3">
        <v>2</v>
      </c>
      <c r="F58" s="3">
        <v>3</v>
      </c>
      <c r="G58" s="5">
        <v>2</v>
      </c>
      <c r="H58" s="5">
        <v>3</v>
      </c>
      <c r="I58" s="5">
        <v>2</v>
      </c>
      <c r="J58" s="5">
        <v>1</v>
      </c>
      <c r="K58" s="5"/>
      <c r="L58" s="5"/>
      <c r="M58" s="5"/>
      <c r="N58" s="6"/>
      <c r="O58" s="56">
        <f t="shared" si="6"/>
        <v>15</v>
      </c>
      <c r="P58" s="57">
        <f t="shared" si="4"/>
        <v>108</v>
      </c>
      <c r="Q58" s="57" t="str">
        <f t="shared" si="5"/>
        <v>ne</v>
      </c>
    </row>
    <row r="59" spans="1:17" ht="15.75">
      <c r="A59" s="46" t="str">
        <f>Prezentace!B61</f>
        <v>P</v>
      </c>
      <c r="B59" s="47" t="str">
        <f>Prezentace!C61</f>
        <v>Pokorný</v>
      </c>
      <c r="C59" s="48" t="str">
        <f>Prezentace!D61</f>
        <v>Jaroslav</v>
      </c>
      <c r="D59" s="9">
        <v>3</v>
      </c>
      <c r="E59" s="3">
        <v>4</v>
      </c>
      <c r="F59" s="3">
        <v>5</v>
      </c>
      <c r="G59" s="5">
        <v>3</v>
      </c>
      <c r="H59" s="5"/>
      <c r="I59" s="5"/>
      <c r="J59" s="5"/>
      <c r="K59" s="5"/>
      <c r="L59" s="5"/>
      <c r="M59" s="5"/>
      <c r="N59" s="6"/>
      <c r="O59" s="56">
        <f t="shared" si="6"/>
        <v>15</v>
      </c>
      <c r="P59" s="57">
        <f t="shared" si="4"/>
        <v>127</v>
      </c>
      <c r="Q59" s="57" t="str">
        <f t="shared" si="5"/>
        <v>II.</v>
      </c>
    </row>
    <row r="60" spans="1:17" ht="15.75">
      <c r="A60" s="46" t="str">
        <f>Prezentace!B62</f>
        <v>R</v>
      </c>
      <c r="B60" s="47" t="str">
        <f>Prezentace!C62</f>
        <v>Pokorný</v>
      </c>
      <c r="C60" s="48" t="str">
        <f>Prezentace!D62</f>
        <v>Jaroslav</v>
      </c>
      <c r="D60" s="9">
        <v>1</v>
      </c>
      <c r="E60" s="3">
        <v>4</v>
      </c>
      <c r="F60" s="3">
        <v>5</v>
      </c>
      <c r="G60" s="5">
        <v>2</v>
      </c>
      <c r="H60" s="5">
        <v>2</v>
      </c>
      <c r="I60" s="5">
        <v>1</v>
      </c>
      <c r="J60" s="5"/>
      <c r="K60" s="5"/>
      <c r="L60" s="5"/>
      <c r="M60" s="5"/>
      <c r="N60" s="6"/>
      <c r="O60" s="56">
        <f t="shared" si="6"/>
        <v>15</v>
      </c>
      <c r="P60" s="57">
        <f t="shared" si="4"/>
        <v>117</v>
      </c>
      <c r="Q60" s="57" t="str">
        <f t="shared" si="5"/>
        <v>III.</v>
      </c>
    </row>
    <row r="61" spans="1:17" ht="15.75">
      <c r="A61" s="46" t="str">
        <f>Prezentace!B63</f>
        <v>P</v>
      </c>
      <c r="B61" s="47" t="str">
        <f>Prezentace!C63</f>
        <v>Pour</v>
      </c>
      <c r="C61" s="48" t="str">
        <f>Prezentace!D63</f>
        <v>Miloš</v>
      </c>
      <c r="D61" s="9">
        <v>0</v>
      </c>
      <c r="E61" s="3">
        <v>9</v>
      </c>
      <c r="F61" s="3">
        <v>0</v>
      </c>
      <c r="G61" s="5">
        <v>3</v>
      </c>
      <c r="H61" s="5">
        <v>1</v>
      </c>
      <c r="I61" s="5">
        <v>0</v>
      </c>
      <c r="J61" s="5">
        <v>2</v>
      </c>
      <c r="K61" s="5"/>
      <c r="L61" s="5"/>
      <c r="M61" s="5"/>
      <c r="N61" s="6"/>
      <c r="O61" s="56">
        <f t="shared" si="6"/>
        <v>15</v>
      </c>
      <c r="P61" s="57">
        <f t="shared" si="4"/>
        <v>116</v>
      </c>
      <c r="Q61" s="57" t="str">
        <f t="shared" si="5"/>
        <v>III.</v>
      </c>
    </row>
    <row r="62" spans="1:17" ht="15.75">
      <c r="A62" s="46" t="str">
        <f>Prezentace!B64</f>
        <v>P</v>
      </c>
      <c r="B62" s="47" t="str">
        <f>Prezentace!C64</f>
        <v>Pražáková</v>
      </c>
      <c r="C62" s="48" t="str">
        <f>Prezentace!D64</f>
        <v>Lenka</v>
      </c>
      <c r="D62" s="9">
        <v>1</v>
      </c>
      <c r="E62" s="3">
        <v>4</v>
      </c>
      <c r="F62" s="3">
        <v>7</v>
      </c>
      <c r="G62" s="3">
        <v>2</v>
      </c>
      <c r="H62" s="5">
        <v>0</v>
      </c>
      <c r="I62" s="5">
        <v>0</v>
      </c>
      <c r="J62" s="5">
        <v>1</v>
      </c>
      <c r="K62" s="5"/>
      <c r="L62" s="5"/>
      <c r="M62" s="5"/>
      <c r="N62" s="6"/>
      <c r="O62" s="56">
        <f t="shared" si="6"/>
        <v>15</v>
      </c>
      <c r="P62" s="57">
        <f t="shared" si="4"/>
        <v>120</v>
      </c>
      <c r="Q62" s="57" t="str">
        <f t="shared" si="5"/>
        <v>III.</v>
      </c>
    </row>
    <row r="63" spans="1:17" ht="15.75">
      <c r="A63" s="46" t="str">
        <f>Prezentace!B65</f>
        <v>P</v>
      </c>
      <c r="B63" s="47" t="str">
        <f>Prezentace!C65</f>
        <v>Rendl</v>
      </c>
      <c r="C63" s="48" t="str">
        <f>Prezentace!D65</f>
        <v>Josef</v>
      </c>
      <c r="D63" s="9">
        <v>7</v>
      </c>
      <c r="E63" s="3">
        <v>7</v>
      </c>
      <c r="F63" s="3">
        <v>1</v>
      </c>
      <c r="G63" s="5"/>
      <c r="H63" s="5"/>
      <c r="I63" s="5"/>
      <c r="J63" s="5"/>
      <c r="K63" s="5"/>
      <c r="L63" s="5"/>
      <c r="M63" s="5"/>
      <c r="N63" s="6"/>
      <c r="O63" s="56">
        <f t="shared" si="6"/>
        <v>15</v>
      </c>
      <c r="P63" s="57">
        <f t="shared" si="4"/>
        <v>141</v>
      </c>
      <c r="Q63" s="57" t="str">
        <f t="shared" si="5"/>
        <v>M</v>
      </c>
    </row>
    <row r="64" spans="1:17" ht="15.75">
      <c r="A64" s="46" t="str">
        <f>Prezentace!B66</f>
        <v>R</v>
      </c>
      <c r="B64" s="47" t="str">
        <f>Prezentace!C66</f>
        <v>Rendl</v>
      </c>
      <c r="C64" s="48" t="str">
        <f>Prezentace!D66</f>
        <v>Josef</v>
      </c>
      <c r="D64" s="9">
        <v>5</v>
      </c>
      <c r="E64" s="3">
        <v>7</v>
      </c>
      <c r="F64" s="3">
        <v>3</v>
      </c>
      <c r="G64" s="5"/>
      <c r="H64" s="5"/>
      <c r="I64" s="5"/>
      <c r="J64" s="5"/>
      <c r="K64" s="5"/>
      <c r="L64" s="5"/>
      <c r="M64" s="5"/>
      <c r="N64" s="6"/>
      <c r="O64" s="56">
        <f t="shared" si="6"/>
        <v>15</v>
      </c>
      <c r="P64" s="57">
        <f t="shared" si="4"/>
        <v>137</v>
      </c>
      <c r="Q64" s="57" t="str">
        <f t="shared" si="5"/>
        <v>M</v>
      </c>
    </row>
    <row r="65" spans="1:17" ht="15.75">
      <c r="A65" s="46" t="str">
        <f>Prezentace!B67</f>
        <v>P</v>
      </c>
      <c r="B65" s="47" t="str">
        <f>Prezentace!C67</f>
        <v>Rendl</v>
      </c>
      <c r="C65" s="48" t="str">
        <f>Prezentace!D67</f>
        <v>Pavel</v>
      </c>
      <c r="D65" s="9">
        <v>6</v>
      </c>
      <c r="E65" s="3">
        <v>3</v>
      </c>
      <c r="F65" s="3">
        <v>5</v>
      </c>
      <c r="G65" s="5">
        <v>1</v>
      </c>
      <c r="H65" s="5"/>
      <c r="I65" s="5"/>
      <c r="J65" s="5"/>
      <c r="K65" s="5"/>
      <c r="L65" s="5"/>
      <c r="M65" s="5"/>
      <c r="N65" s="6"/>
      <c r="O65" s="56">
        <f t="shared" si="6"/>
        <v>15</v>
      </c>
      <c r="P65" s="57">
        <f t="shared" si="4"/>
        <v>134</v>
      </c>
      <c r="Q65" s="57" t="str">
        <f t="shared" si="5"/>
        <v>I.</v>
      </c>
    </row>
    <row r="66" spans="1:17" ht="15.75">
      <c r="A66" s="46" t="str">
        <f>Prezentace!B68</f>
        <v>R</v>
      </c>
      <c r="B66" s="47" t="str">
        <f>Prezentace!C68</f>
        <v>Rendl</v>
      </c>
      <c r="C66" s="48" t="str">
        <f>Prezentace!D68</f>
        <v>Pavel</v>
      </c>
      <c r="D66" s="9">
        <v>5</v>
      </c>
      <c r="E66" s="3">
        <v>5</v>
      </c>
      <c r="F66" s="3">
        <v>2</v>
      </c>
      <c r="G66" s="5">
        <v>1</v>
      </c>
      <c r="H66" s="5">
        <v>2</v>
      </c>
      <c r="I66" s="5"/>
      <c r="J66" s="5"/>
      <c r="K66" s="5"/>
      <c r="L66" s="5"/>
      <c r="M66" s="5"/>
      <c r="N66" s="6"/>
      <c r="O66" s="56">
        <f t="shared" si="6"/>
        <v>15</v>
      </c>
      <c r="P66" s="57">
        <f t="shared" si="4"/>
        <v>130</v>
      </c>
      <c r="Q66" s="57" t="str">
        <f t="shared" si="5"/>
        <v>II.</v>
      </c>
    </row>
    <row r="67" spans="1:17" ht="15.75">
      <c r="A67" s="46" t="str">
        <f>Prezentace!B69</f>
        <v>P</v>
      </c>
      <c r="B67" s="47" t="str">
        <f>Prezentace!C69</f>
        <v>Řeháček</v>
      </c>
      <c r="C67" s="48" t="str">
        <f>Prezentace!D69</f>
        <v>Martin</v>
      </c>
      <c r="D67" s="9">
        <v>4</v>
      </c>
      <c r="E67" s="3">
        <v>6</v>
      </c>
      <c r="F67" s="3">
        <v>2</v>
      </c>
      <c r="G67" s="5">
        <v>1</v>
      </c>
      <c r="H67" s="5">
        <v>1</v>
      </c>
      <c r="I67" s="5">
        <v>1</v>
      </c>
      <c r="J67" s="5"/>
      <c r="K67" s="5"/>
      <c r="L67" s="5"/>
      <c r="M67" s="5"/>
      <c r="N67" s="6"/>
      <c r="O67" s="56">
        <f t="shared" si="6"/>
        <v>15</v>
      </c>
      <c r="P67" s="57">
        <f t="shared" si="4"/>
        <v>128</v>
      </c>
      <c r="Q67" s="57" t="str">
        <f t="shared" si="5"/>
        <v>II.</v>
      </c>
    </row>
    <row r="68" spans="1:17" ht="15.75">
      <c r="A68" s="46" t="str">
        <f>Prezentace!B70</f>
        <v>P</v>
      </c>
      <c r="B68" s="47" t="str">
        <f>Prezentace!C70</f>
        <v>Seitl</v>
      </c>
      <c r="C68" s="48" t="str">
        <f>Prezentace!D70</f>
        <v>Aleš</v>
      </c>
      <c r="D68" s="9">
        <v>3</v>
      </c>
      <c r="E68" s="3">
        <v>1</v>
      </c>
      <c r="F68" s="3">
        <v>2</v>
      </c>
      <c r="G68" s="5">
        <v>3</v>
      </c>
      <c r="H68" s="5">
        <v>3</v>
      </c>
      <c r="I68" s="5">
        <v>0</v>
      </c>
      <c r="J68" s="5">
        <v>2</v>
      </c>
      <c r="K68" s="5">
        <v>1</v>
      </c>
      <c r="L68" s="5"/>
      <c r="M68" s="5"/>
      <c r="N68" s="6"/>
      <c r="O68" s="56">
        <f t="shared" si="6"/>
        <v>15</v>
      </c>
      <c r="P68" s="57">
        <f t="shared" si="4"/>
        <v>105</v>
      </c>
      <c r="Q68" s="57" t="str">
        <f t="shared" si="5"/>
        <v>ne</v>
      </c>
    </row>
    <row r="69" spans="1:17" ht="15.75">
      <c r="A69" s="46" t="str">
        <f>Prezentace!B71</f>
        <v>R</v>
      </c>
      <c r="B69" s="47" t="str">
        <f>Prezentace!C71</f>
        <v>Seitl</v>
      </c>
      <c r="C69" s="48" t="str">
        <f>Prezentace!D71</f>
        <v>Aleš</v>
      </c>
      <c r="D69" s="9">
        <v>3</v>
      </c>
      <c r="E69" s="3">
        <v>4</v>
      </c>
      <c r="F69" s="3">
        <v>3</v>
      </c>
      <c r="G69" s="3">
        <v>3</v>
      </c>
      <c r="H69" s="5">
        <v>2</v>
      </c>
      <c r="I69" s="5"/>
      <c r="J69" s="5"/>
      <c r="K69" s="5"/>
      <c r="L69" s="5"/>
      <c r="M69" s="5"/>
      <c r="N69" s="6"/>
      <c r="O69" s="56">
        <f t="shared" si="6"/>
        <v>15</v>
      </c>
      <c r="P69" s="57">
        <f t="shared" si="4"/>
        <v>123</v>
      </c>
      <c r="Q69" s="57" t="str">
        <f t="shared" si="5"/>
        <v>III.</v>
      </c>
    </row>
    <row r="70" spans="1:17" ht="15.75">
      <c r="A70" s="46" t="str">
        <f>Prezentace!B72</f>
        <v>P</v>
      </c>
      <c r="B70" s="47" t="str">
        <f>Prezentace!C72</f>
        <v>Seitl</v>
      </c>
      <c r="C70" s="48" t="str">
        <f>Prezentace!D72</f>
        <v>Karel</v>
      </c>
      <c r="D70" s="9">
        <v>1</v>
      </c>
      <c r="E70" s="3">
        <v>1</v>
      </c>
      <c r="F70" s="3">
        <v>0</v>
      </c>
      <c r="G70" s="5">
        <v>1</v>
      </c>
      <c r="H70" s="5">
        <v>0</v>
      </c>
      <c r="I70" s="5">
        <v>1</v>
      </c>
      <c r="J70" s="5">
        <v>1</v>
      </c>
      <c r="K70" s="5">
        <v>3</v>
      </c>
      <c r="L70" s="5">
        <v>2</v>
      </c>
      <c r="M70" s="5">
        <v>0</v>
      </c>
      <c r="N70" s="6">
        <v>5</v>
      </c>
      <c r="O70" s="56">
        <f t="shared" si="6"/>
        <v>15</v>
      </c>
      <c r="P70" s="57">
        <f t="shared" si="4"/>
        <v>48</v>
      </c>
      <c r="Q70" s="57" t="str">
        <f t="shared" si="5"/>
        <v>ne</v>
      </c>
    </row>
    <row r="71" spans="1:17" ht="15.75">
      <c r="A71" s="46" t="str">
        <f>Prezentace!B73</f>
        <v>R</v>
      </c>
      <c r="B71" s="47" t="str">
        <f>Prezentace!C73</f>
        <v>Seitl</v>
      </c>
      <c r="C71" s="48" t="str">
        <f>Prezentace!D73</f>
        <v>Karel</v>
      </c>
      <c r="D71" s="9">
        <v>0</v>
      </c>
      <c r="E71" s="3">
        <v>4</v>
      </c>
      <c r="F71" s="3">
        <v>2</v>
      </c>
      <c r="G71" s="5">
        <v>1</v>
      </c>
      <c r="H71" s="5">
        <v>4</v>
      </c>
      <c r="I71" s="5">
        <v>2</v>
      </c>
      <c r="J71" s="5">
        <v>0</v>
      </c>
      <c r="K71" s="5">
        <v>0</v>
      </c>
      <c r="L71" s="5">
        <v>2</v>
      </c>
      <c r="M71" s="5"/>
      <c r="N71" s="6"/>
      <c r="O71" s="56">
        <f t="shared" si="6"/>
        <v>15</v>
      </c>
      <c r="P71" s="57">
        <f t="shared" si="4"/>
        <v>97</v>
      </c>
      <c r="Q71" s="57" t="str">
        <f t="shared" si="5"/>
        <v>ne</v>
      </c>
    </row>
    <row r="72" spans="1:17" ht="15.75">
      <c r="A72" s="46" t="str">
        <f>Prezentace!B74</f>
        <v>P</v>
      </c>
      <c r="B72" s="47" t="str">
        <f>Prezentace!C74</f>
        <v>Šmíd</v>
      </c>
      <c r="C72" s="48" t="str">
        <f>Prezentace!D74</f>
        <v>Karel</v>
      </c>
      <c r="D72" s="9">
        <v>6</v>
      </c>
      <c r="E72" s="3">
        <v>8</v>
      </c>
      <c r="F72" s="3">
        <v>1</v>
      </c>
      <c r="G72" s="5"/>
      <c r="H72" s="5"/>
      <c r="I72" s="5"/>
      <c r="J72" s="5"/>
      <c r="K72" s="5"/>
      <c r="L72" s="5"/>
      <c r="M72" s="5"/>
      <c r="N72" s="6"/>
      <c r="O72" s="56">
        <f t="shared" si="6"/>
        <v>15</v>
      </c>
      <c r="P72" s="57">
        <f t="shared" si="4"/>
        <v>140</v>
      </c>
      <c r="Q72" s="57" t="str">
        <f t="shared" si="5"/>
        <v>M</v>
      </c>
    </row>
    <row r="73" spans="1:17" ht="15.75">
      <c r="A73" s="46" t="str">
        <f>Prezentace!B75</f>
        <v>R</v>
      </c>
      <c r="B73" s="47" t="str">
        <f>Prezentace!C75</f>
        <v>Šmíd</v>
      </c>
      <c r="C73" s="48" t="str">
        <f>Prezentace!D75</f>
        <v>Karel</v>
      </c>
      <c r="D73" s="9">
        <v>4</v>
      </c>
      <c r="E73" s="3">
        <v>8</v>
      </c>
      <c r="F73" s="3">
        <v>2</v>
      </c>
      <c r="G73" s="5">
        <v>0</v>
      </c>
      <c r="H73" s="5">
        <v>1</v>
      </c>
      <c r="I73" s="5"/>
      <c r="J73" s="5"/>
      <c r="K73" s="5"/>
      <c r="L73" s="5"/>
      <c r="M73" s="5"/>
      <c r="N73" s="6"/>
      <c r="O73" s="56">
        <f t="shared" si="6"/>
        <v>15</v>
      </c>
      <c r="P73" s="57">
        <f t="shared" si="4"/>
        <v>134</v>
      </c>
      <c r="Q73" s="57" t="str">
        <f t="shared" si="5"/>
        <v>I.</v>
      </c>
    </row>
    <row r="74" spans="1:17" ht="15.75">
      <c r="A74" s="46" t="str">
        <f>Prezentace!B76</f>
        <v>P</v>
      </c>
      <c r="B74" s="47" t="str">
        <f>Prezentace!C76</f>
        <v>Švarc ml.</v>
      </c>
      <c r="C74" s="48" t="str">
        <f>Prezentace!D76</f>
        <v>Vlastimil</v>
      </c>
      <c r="D74" s="9">
        <v>4</v>
      </c>
      <c r="E74" s="3">
        <v>6</v>
      </c>
      <c r="F74" s="3">
        <v>5</v>
      </c>
      <c r="G74" s="5"/>
      <c r="H74" s="5"/>
      <c r="I74" s="5"/>
      <c r="J74" s="5"/>
      <c r="K74" s="5"/>
      <c r="L74" s="5"/>
      <c r="M74" s="5"/>
      <c r="N74" s="6"/>
      <c r="O74" s="56">
        <f t="shared" si="6"/>
        <v>15</v>
      </c>
      <c r="P74" s="57">
        <f t="shared" si="4"/>
        <v>134</v>
      </c>
      <c r="Q74" s="57" t="str">
        <f t="shared" si="5"/>
        <v>I.</v>
      </c>
    </row>
    <row r="75" spans="1:17" ht="15.75">
      <c r="A75" s="46" t="str">
        <f>Prezentace!B77</f>
        <v>R</v>
      </c>
      <c r="B75" s="47" t="str">
        <f>Prezentace!C77</f>
        <v>Švarc ml.</v>
      </c>
      <c r="C75" s="48" t="str">
        <f>Prezentace!D77</f>
        <v>Vlastimil</v>
      </c>
      <c r="D75" s="9">
        <v>5</v>
      </c>
      <c r="E75" s="3">
        <v>7</v>
      </c>
      <c r="F75" s="3">
        <v>2</v>
      </c>
      <c r="G75" s="5">
        <v>1</v>
      </c>
      <c r="H75" s="5"/>
      <c r="I75" s="5"/>
      <c r="J75" s="5"/>
      <c r="K75" s="5"/>
      <c r="L75" s="5"/>
      <c r="M75" s="5"/>
      <c r="N75" s="6"/>
      <c r="O75" s="56">
        <f t="shared" si="6"/>
        <v>15</v>
      </c>
      <c r="P75" s="57">
        <f t="shared" si="4"/>
        <v>136</v>
      </c>
      <c r="Q75" s="57" t="str">
        <f t="shared" si="5"/>
        <v>I.</v>
      </c>
    </row>
    <row r="76" spans="1:17" ht="15.75">
      <c r="A76" s="46" t="str">
        <f>Prezentace!B78</f>
        <v>R</v>
      </c>
      <c r="B76" s="47" t="str">
        <f>Prezentace!C78</f>
        <v>Švarc st.</v>
      </c>
      <c r="C76" s="48" t="str">
        <f>Prezentace!D78</f>
        <v>Vlastimil</v>
      </c>
      <c r="D76" s="9">
        <v>5</v>
      </c>
      <c r="E76" s="3">
        <v>5</v>
      </c>
      <c r="F76" s="3">
        <v>4</v>
      </c>
      <c r="G76" s="3">
        <v>0</v>
      </c>
      <c r="H76" s="5">
        <v>1</v>
      </c>
      <c r="I76" s="5"/>
      <c r="J76" s="5"/>
      <c r="K76" s="5"/>
      <c r="L76" s="5"/>
      <c r="M76" s="5"/>
      <c r="N76" s="6"/>
      <c r="O76" s="56">
        <f t="shared" si="6"/>
        <v>15</v>
      </c>
      <c r="P76" s="57">
        <f t="shared" si="4"/>
        <v>133</v>
      </c>
      <c r="Q76" s="57" t="str">
        <f t="shared" si="5"/>
        <v>I.</v>
      </c>
    </row>
    <row r="77" spans="1:17" ht="15.75">
      <c r="A77" s="46" t="str">
        <f>Prezentace!B79</f>
        <v>P</v>
      </c>
      <c r="B77" s="47" t="str">
        <f>Prezentace!C79</f>
        <v>Švihálek</v>
      </c>
      <c r="C77" s="48" t="str">
        <f>Prezentace!D79</f>
        <v>Jiří</v>
      </c>
      <c r="D77" s="9">
        <v>1</v>
      </c>
      <c r="E77" s="3">
        <v>5</v>
      </c>
      <c r="F77" s="3">
        <v>6</v>
      </c>
      <c r="G77" s="5">
        <v>3</v>
      </c>
      <c r="H77" s="5"/>
      <c r="I77" s="5"/>
      <c r="J77" s="5"/>
      <c r="K77" s="5"/>
      <c r="L77" s="5"/>
      <c r="M77" s="5"/>
      <c r="N77" s="6"/>
      <c r="O77" s="56">
        <f t="shared" si="6"/>
        <v>15</v>
      </c>
      <c r="P77" s="57">
        <f t="shared" si="4"/>
        <v>124</v>
      </c>
      <c r="Q77" s="57" t="str">
        <f t="shared" si="5"/>
        <v>III.</v>
      </c>
    </row>
    <row r="78" spans="1:17" ht="15.75">
      <c r="A78" s="46" t="str">
        <f>Prezentace!B80</f>
        <v>R</v>
      </c>
      <c r="B78" s="47" t="str">
        <f>Prezentace!C80</f>
        <v>Švihálek</v>
      </c>
      <c r="C78" s="48" t="str">
        <f>Prezentace!D80</f>
        <v>Jiří</v>
      </c>
      <c r="D78" s="9">
        <v>3</v>
      </c>
      <c r="E78" s="3">
        <v>6</v>
      </c>
      <c r="F78" s="3">
        <v>2</v>
      </c>
      <c r="G78" s="5">
        <v>3</v>
      </c>
      <c r="H78" s="5">
        <v>1</v>
      </c>
      <c r="I78" s="5"/>
      <c r="J78" s="5"/>
      <c r="K78" s="5"/>
      <c r="L78" s="5"/>
      <c r="M78" s="5"/>
      <c r="N78" s="6"/>
      <c r="O78" s="56">
        <f t="shared" si="6"/>
        <v>15</v>
      </c>
      <c r="P78" s="57">
        <f t="shared" si="4"/>
        <v>127</v>
      </c>
      <c r="Q78" s="57" t="str">
        <f t="shared" si="5"/>
        <v>II.</v>
      </c>
    </row>
    <row r="79" spans="1:17" ht="15.75">
      <c r="A79" s="46" t="str">
        <f>Prezentace!B81</f>
        <v>P</v>
      </c>
      <c r="B79" s="47" t="str">
        <f>Prezentace!C81</f>
        <v>Tkaczik</v>
      </c>
      <c r="C79" s="48" t="str">
        <f>Prezentace!D81</f>
        <v>Jan</v>
      </c>
      <c r="D79" s="9">
        <v>1</v>
      </c>
      <c r="E79" s="3">
        <v>3</v>
      </c>
      <c r="F79" s="3">
        <v>3</v>
      </c>
      <c r="G79" s="5">
        <v>4</v>
      </c>
      <c r="H79" s="5">
        <v>3</v>
      </c>
      <c r="I79" s="5">
        <v>0</v>
      </c>
      <c r="J79" s="5">
        <v>1</v>
      </c>
      <c r="K79" s="5"/>
      <c r="L79" s="5"/>
      <c r="M79" s="5"/>
      <c r="N79" s="6"/>
      <c r="O79" s="56">
        <f t="shared" si="6"/>
        <v>15</v>
      </c>
      <c r="P79" s="57">
        <f t="shared" si="4"/>
        <v>111</v>
      </c>
      <c r="Q79" s="57" t="str">
        <f t="shared" si="5"/>
        <v>ne</v>
      </c>
    </row>
    <row r="80" spans="1:17" ht="15.75">
      <c r="A80" s="46" t="str">
        <f>Prezentace!B82</f>
        <v>P</v>
      </c>
      <c r="B80" s="47" t="str">
        <f>Prezentace!C82</f>
        <v>Tůmová</v>
      </c>
      <c r="C80" s="48" t="str">
        <f>Prezentace!D82</f>
        <v>Martina</v>
      </c>
      <c r="D80" s="9">
        <v>0</v>
      </c>
      <c r="E80" s="3">
        <v>1</v>
      </c>
      <c r="F80" s="3">
        <v>0</v>
      </c>
      <c r="G80" s="5">
        <v>0</v>
      </c>
      <c r="H80" s="5">
        <v>3</v>
      </c>
      <c r="I80" s="5">
        <v>1</v>
      </c>
      <c r="J80" s="5">
        <v>0</v>
      </c>
      <c r="K80" s="5">
        <v>3</v>
      </c>
      <c r="L80" s="5">
        <v>1</v>
      </c>
      <c r="M80" s="5">
        <v>1</v>
      </c>
      <c r="N80" s="6">
        <v>5</v>
      </c>
      <c r="O80" s="56">
        <f t="shared" si="6"/>
        <v>15</v>
      </c>
      <c r="P80" s="57">
        <f t="shared" si="4"/>
        <v>44</v>
      </c>
      <c r="Q80" s="57" t="str">
        <f t="shared" si="5"/>
        <v>ne</v>
      </c>
    </row>
    <row r="81" spans="1:17" ht="15.75">
      <c r="A81" s="46" t="str">
        <f>Prezentace!B83</f>
        <v>P</v>
      </c>
      <c r="B81" s="47" t="str">
        <f>Prezentace!C83</f>
        <v>Valenta</v>
      </c>
      <c r="C81" s="48" t="str">
        <f>Prezentace!D83</f>
        <v>Petr</v>
      </c>
      <c r="D81" s="9">
        <v>7</v>
      </c>
      <c r="E81" s="3">
        <v>8</v>
      </c>
      <c r="F81" s="3"/>
      <c r="G81" s="5"/>
      <c r="H81" s="5"/>
      <c r="I81" s="5"/>
      <c r="J81" s="5"/>
      <c r="K81" s="5"/>
      <c r="L81" s="5"/>
      <c r="M81" s="5"/>
      <c r="N81" s="6"/>
      <c r="O81" s="56">
        <f t="shared" si="6"/>
        <v>15</v>
      </c>
      <c r="P81" s="57">
        <f t="shared" si="4"/>
        <v>142</v>
      </c>
      <c r="Q81" s="57" t="str">
        <f t="shared" si="5"/>
        <v>M</v>
      </c>
    </row>
    <row r="82" spans="1:17" ht="15.75">
      <c r="A82" s="46" t="str">
        <f>Prezentace!B84</f>
        <v>R</v>
      </c>
      <c r="B82" s="47" t="str">
        <f>Prezentace!C84</f>
        <v>Valenta</v>
      </c>
      <c r="C82" s="48" t="str">
        <f>Prezentace!D84</f>
        <v>Petr</v>
      </c>
      <c r="D82" s="9">
        <v>7</v>
      </c>
      <c r="E82" s="3">
        <v>6</v>
      </c>
      <c r="F82" s="3">
        <v>2</v>
      </c>
      <c r="G82" s="5"/>
      <c r="H82" s="5"/>
      <c r="I82" s="5"/>
      <c r="J82" s="5"/>
      <c r="K82" s="5"/>
      <c r="L82" s="5"/>
      <c r="M82" s="5"/>
      <c r="N82" s="6"/>
      <c r="O82" s="56">
        <f t="shared" si="6"/>
        <v>15</v>
      </c>
      <c r="P82" s="57">
        <f t="shared" si="4"/>
        <v>140</v>
      </c>
      <c r="Q82" s="57" t="str">
        <f t="shared" si="5"/>
        <v>M</v>
      </c>
    </row>
    <row r="83" spans="1:17" ht="15.75">
      <c r="A83" s="46" t="str">
        <f>Prezentace!B85</f>
        <v>P</v>
      </c>
      <c r="B83" s="47" t="str">
        <f>Prezentace!C85</f>
        <v>Vejslík</v>
      </c>
      <c r="C83" s="48" t="str">
        <f>Prezentace!D85</f>
        <v>Vladimír</v>
      </c>
      <c r="D83" s="9">
        <v>7</v>
      </c>
      <c r="E83" s="3">
        <v>7</v>
      </c>
      <c r="F83" s="3">
        <v>1</v>
      </c>
      <c r="G83" s="3"/>
      <c r="H83" s="5"/>
      <c r="I83" s="5"/>
      <c r="J83" s="5"/>
      <c r="K83" s="5"/>
      <c r="L83" s="5"/>
      <c r="M83" s="5"/>
      <c r="N83" s="6"/>
      <c r="O83" s="56">
        <f t="shared" si="6"/>
        <v>15</v>
      </c>
      <c r="P83" s="57">
        <f t="shared" si="4"/>
        <v>141</v>
      </c>
      <c r="Q83" s="57" t="str">
        <f t="shared" si="5"/>
        <v>M</v>
      </c>
    </row>
    <row r="84" spans="1:17" ht="15.75">
      <c r="A84" s="46" t="str">
        <f>Prezentace!B86</f>
        <v>P</v>
      </c>
      <c r="B84" s="47" t="str">
        <f>Prezentace!C86</f>
        <v>Vítovec</v>
      </c>
      <c r="C84" s="48" t="str">
        <f>Prezentace!D86</f>
        <v>Miloslav</v>
      </c>
      <c r="D84" s="9">
        <v>4</v>
      </c>
      <c r="E84" s="3">
        <v>6</v>
      </c>
      <c r="F84" s="3">
        <v>3</v>
      </c>
      <c r="G84" s="5">
        <v>1</v>
      </c>
      <c r="H84" s="5">
        <v>1</v>
      </c>
      <c r="I84" s="5"/>
      <c r="J84" s="5"/>
      <c r="K84" s="5"/>
      <c r="L84" s="5"/>
      <c r="M84" s="5"/>
      <c r="N84" s="6"/>
      <c r="O84" s="56">
        <f t="shared" si="6"/>
        <v>15</v>
      </c>
      <c r="P84" s="57">
        <f t="shared" si="4"/>
        <v>131</v>
      </c>
      <c r="Q84" s="57" t="str">
        <f t="shared" si="5"/>
        <v>I.</v>
      </c>
    </row>
    <row r="85" spans="1:17" ht="15.75">
      <c r="A85" s="46" t="str">
        <f>Prezentace!B87</f>
        <v>R</v>
      </c>
      <c r="B85" s="47" t="str">
        <f>Prezentace!C87</f>
        <v>Vítovec</v>
      </c>
      <c r="C85" s="48" t="str">
        <f>Prezentace!D87</f>
        <v>Miloslav</v>
      </c>
      <c r="D85" s="9">
        <v>1</v>
      </c>
      <c r="E85" s="3">
        <v>4</v>
      </c>
      <c r="F85" s="3">
        <v>6</v>
      </c>
      <c r="G85" s="5">
        <v>4</v>
      </c>
      <c r="H85" s="5"/>
      <c r="I85" s="5"/>
      <c r="J85" s="5"/>
      <c r="K85" s="5"/>
      <c r="L85" s="5"/>
      <c r="M85" s="5"/>
      <c r="N85" s="6"/>
      <c r="O85" s="56">
        <f t="shared" si="6"/>
        <v>15</v>
      </c>
      <c r="P85" s="57">
        <f t="shared" si="4"/>
        <v>122</v>
      </c>
      <c r="Q85" s="57" t="str">
        <f t="shared" si="5"/>
        <v>III.</v>
      </c>
    </row>
    <row r="86" spans="1:17" ht="15.75">
      <c r="A86" s="46" t="str">
        <f>Prezentace!B88</f>
        <v>P</v>
      </c>
      <c r="B86" s="47" t="str">
        <f>Prezentace!C88</f>
        <v>Wrzecionko</v>
      </c>
      <c r="C86" s="48" t="str">
        <f>Prezentace!D88</f>
        <v>Albert</v>
      </c>
      <c r="D86" s="9">
        <v>2</v>
      </c>
      <c r="E86" s="3">
        <v>2</v>
      </c>
      <c r="F86" s="3">
        <v>3</v>
      </c>
      <c r="G86" s="5">
        <v>3</v>
      </c>
      <c r="H86" s="5">
        <v>1</v>
      </c>
      <c r="I86" s="5">
        <v>1</v>
      </c>
      <c r="J86" s="5">
        <v>2</v>
      </c>
      <c r="K86" s="5">
        <v>0</v>
      </c>
      <c r="L86" s="5">
        <v>0</v>
      </c>
      <c r="M86" s="5">
        <v>0</v>
      </c>
      <c r="N86" s="6">
        <v>1</v>
      </c>
      <c r="O86" s="56">
        <f t="shared" si="6"/>
        <v>15</v>
      </c>
      <c r="P86" s="57">
        <f t="shared" si="4"/>
        <v>102</v>
      </c>
      <c r="Q86" s="57" t="str">
        <f t="shared" si="5"/>
        <v>ne</v>
      </c>
    </row>
    <row r="87" spans="1:17" ht="15.75">
      <c r="A87" s="46" t="str">
        <f>Prezentace!B89</f>
        <v>P</v>
      </c>
      <c r="B87" s="47" t="str">
        <f>Prezentace!C89</f>
        <v>Zajíček</v>
      </c>
      <c r="C87" s="48" t="str">
        <f>Prezentace!D89</f>
        <v>Jan</v>
      </c>
      <c r="D87" s="9">
        <v>2</v>
      </c>
      <c r="E87" s="3">
        <v>4</v>
      </c>
      <c r="F87" s="3">
        <v>1</v>
      </c>
      <c r="G87" s="5">
        <v>1</v>
      </c>
      <c r="H87" s="5">
        <v>4</v>
      </c>
      <c r="I87" s="5">
        <v>0</v>
      </c>
      <c r="J87" s="5">
        <v>1</v>
      </c>
      <c r="K87" s="5">
        <v>1</v>
      </c>
      <c r="L87" s="5">
        <v>1</v>
      </c>
      <c r="M87" s="5"/>
      <c r="N87" s="6"/>
      <c r="O87" s="56">
        <f t="shared" si="6"/>
        <v>15</v>
      </c>
      <c r="P87" s="57">
        <f t="shared" si="4"/>
        <v>104</v>
      </c>
      <c r="Q87" s="57" t="str">
        <f t="shared" si="5"/>
        <v>ne</v>
      </c>
    </row>
    <row r="88" spans="1:17" ht="15.75">
      <c r="A88" s="46" t="str">
        <f>Prezentace!B90</f>
        <v>R</v>
      </c>
      <c r="B88" s="47" t="str">
        <f>Prezentace!C90</f>
        <v>Zajíček</v>
      </c>
      <c r="C88" s="48" t="str">
        <f>Prezentace!D90</f>
        <v>Jan</v>
      </c>
      <c r="D88" s="9">
        <v>0</v>
      </c>
      <c r="E88" s="3">
        <v>3</v>
      </c>
      <c r="F88" s="3">
        <v>3</v>
      </c>
      <c r="G88" s="5">
        <v>3</v>
      </c>
      <c r="H88" s="5">
        <v>2</v>
      </c>
      <c r="I88" s="5">
        <v>2</v>
      </c>
      <c r="J88" s="5">
        <v>0</v>
      </c>
      <c r="K88" s="5">
        <v>0</v>
      </c>
      <c r="L88" s="5">
        <v>1</v>
      </c>
      <c r="M88" s="5">
        <v>1</v>
      </c>
      <c r="N88" s="6"/>
      <c r="O88" s="56">
        <f t="shared" si="6"/>
        <v>15</v>
      </c>
      <c r="P88" s="57">
        <f t="shared" si="4"/>
        <v>97</v>
      </c>
      <c r="Q88" s="57" t="str">
        <f t="shared" si="5"/>
        <v>ne</v>
      </c>
    </row>
    <row r="89" spans="1:17" ht="15.75">
      <c r="A89" s="46" t="str">
        <f>Prezentace!B91</f>
        <v>P</v>
      </c>
      <c r="B89" s="47" t="str">
        <f>Prezentace!C91</f>
        <v>Získal</v>
      </c>
      <c r="C89" s="48" t="str">
        <f>Prezentace!D91</f>
        <v>Karel</v>
      </c>
      <c r="D89" s="9">
        <v>3</v>
      </c>
      <c r="E89" s="3">
        <v>4</v>
      </c>
      <c r="F89" s="3">
        <v>5</v>
      </c>
      <c r="G89" s="5">
        <v>2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1</v>
      </c>
      <c r="N89" s="6"/>
      <c r="O89" s="56">
        <f t="shared" si="6"/>
        <v>15</v>
      </c>
      <c r="P89" s="57">
        <f t="shared" si="4"/>
        <v>121</v>
      </c>
      <c r="Q89" s="57" t="str">
        <f t="shared" si="5"/>
        <v>III.</v>
      </c>
    </row>
    <row r="90" spans="1:17" ht="15.75">
      <c r="A90" s="46" t="str">
        <f>Prezentace!B92</f>
        <v>R</v>
      </c>
      <c r="B90" s="47" t="str">
        <f>Prezentace!C92</f>
        <v>Získal</v>
      </c>
      <c r="C90" s="48" t="str">
        <f>Prezentace!D92</f>
        <v>Karel</v>
      </c>
      <c r="D90" s="9">
        <v>2</v>
      </c>
      <c r="E90" s="3">
        <v>7</v>
      </c>
      <c r="F90" s="3">
        <v>2</v>
      </c>
      <c r="G90" s="3">
        <v>3</v>
      </c>
      <c r="H90" s="5">
        <v>0</v>
      </c>
      <c r="I90" s="5">
        <v>1</v>
      </c>
      <c r="J90" s="5"/>
      <c r="K90" s="5"/>
      <c r="L90" s="5"/>
      <c r="M90" s="5"/>
      <c r="N90" s="6"/>
      <c r="O90" s="56">
        <f t="shared" si="6"/>
        <v>15</v>
      </c>
      <c r="P90" s="57">
        <f aca="true" t="shared" si="7" ref="P90:P96">IF(C90=0,"©",IF(O90=0,"nebyl",(D90*10+E90*9+F90*8+G90*7+H90*6+I90*5+J90*4+K90*3+L90*2+M90*1+N90*0)))</f>
        <v>125</v>
      </c>
      <c r="Q90" s="57" t="str">
        <f aca="true" t="shared" si="8" ref="Q90:Q96">IF(P90="©","NE",IF(P90="nebyl","NE",IF(P90&gt;=137,"M",IF(P90&gt;=131,"I.",IF(P90&gt;=125,"II.",IF(P90&gt;=116,"III.","ne"))))))</f>
        <v>II.</v>
      </c>
    </row>
    <row r="91" spans="1:17" ht="15.75">
      <c r="A91" s="46" t="str">
        <f>Prezentace!B93</f>
        <v>P</v>
      </c>
      <c r="B91" s="47" t="str">
        <f>Prezentace!C93</f>
        <v>Žemlička</v>
      </c>
      <c r="C91" s="48" t="str">
        <f>Prezentace!D93</f>
        <v>Ladislav</v>
      </c>
      <c r="D91" s="9">
        <v>4</v>
      </c>
      <c r="E91" s="3">
        <v>4</v>
      </c>
      <c r="F91" s="3">
        <v>3</v>
      </c>
      <c r="G91" s="5">
        <v>3</v>
      </c>
      <c r="H91" s="5">
        <v>0</v>
      </c>
      <c r="I91" s="5">
        <v>1</v>
      </c>
      <c r="J91" s="5"/>
      <c r="K91" s="5"/>
      <c r="L91" s="5"/>
      <c r="M91" s="5"/>
      <c r="N91" s="6"/>
      <c r="O91" s="56">
        <f t="shared" si="6"/>
        <v>15</v>
      </c>
      <c r="P91" s="57">
        <f t="shared" si="7"/>
        <v>126</v>
      </c>
      <c r="Q91" s="57" t="str">
        <f t="shared" si="8"/>
        <v>II.</v>
      </c>
    </row>
    <row r="92" spans="1:17" ht="15.75">
      <c r="A92" s="46" t="str">
        <f>Prezentace!B94</f>
        <v>P</v>
      </c>
      <c r="B92" s="47" t="str">
        <f>Prezentace!C94</f>
        <v>Žemličková</v>
      </c>
      <c r="C92" s="48" t="str">
        <f>Prezentace!D94</f>
        <v>Marie</v>
      </c>
      <c r="D92" s="9">
        <v>0</v>
      </c>
      <c r="E92" s="3">
        <v>5</v>
      </c>
      <c r="F92" s="3">
        <v>3</v>
      </c>
      <c r="G92" s="5">
        <v>3</v>
      </c>
      <c r="H92" s="5">
        <v>2</v>
      </c>
      <c r="I92" s="5">
        <v>0</v>
      </c>
      <c r="J92" s="5">
        <v>1</v>
      </c>
      <c r="K92" s="5">
        <v>1</v>
      </c>
      <c r="L92" s="5"/>
      <c r="M92" s="5"/>
      <c r="N92" s="6"/>
      <c r="O92" s="56">
        <f t="shared" si="6"/>
        <v>15</v>
      </c>
      <c r="P92" s="57">
        <f t="shared" si="7"/>
        <v>109</v>
      </c>
      <c r="Q92" s="57" t="str">
        <f t="shared" si="8"/>
        <v>ne</v>
      </c>
    </row>
    <row r="93" spans="1:17" ht="15.75">
      <c r="A93" s="46" t="str">
        <f>Prezentace!B95</f>
        <v>P</v>
      </c>
      <c r="B93" s="47" t="str">
        <f>Prezentace!C95</f>
        <v>Dvořák CZ</v>
      </c>
      <c r="C93" s="48" t="str">
        <f>Prezentace!D95</f>
        <v>Václav</v>
      </c>
      <c r="D93" s="9">
        <v>6</v>
      </c>
      <c r="E93" s="3">
        <v>6</v>
      </c>
      <c r="F93" s="3">
        <v>1</v>
      </c>
      <c r="G93" s="5">
        <v>2</v>
      </c>
      <c r="H93" s="5"/>
      <c r="I93" s="5"/>
      <c r="J93" s="5"/>
      <c r="K93" s="5"/>
      <c r="L93" s="5"/>
      <c r="M93" s="5"/>
      <c r="N93" s="6"/>
      <c r="O93" s="56">
        <f t="shared" si="6"/>
        <v>15</v>
      </c>
      <c r="P93" s="57">
        <f t="shared" si="7"/>
        <v>136</v>
      </c>
      <c r="Q93" s="57" t="str">
        <f t="shared" si="8"/>
        <v>I.</v>
      </c>
    </row>
    <row r="94" spans="1:17" ht="15.75">
      <c r="A94" s="46" t="str">
        <f>Prezentace!B96</f>
        <v>P</v>
      </c>
      <c r="B94" s="47" t="str">
        <f>Prezentace!C96</f>
        <v>Dvořák P 38</v>
      </c>
      <c r="C94" s="48" t="str">
        <f>Prezentace!D96</f>
        <v>Václav</v>
      </c>
      <c r="D94" s="9">
        <v>4</v>
      </c>
      <c r="E94" s="3">
        <v>4</v>
      </c>
      <c r="F94" s="3">
        <v>5</v>
      </c>
      <c r="G94" s="5">
        <v>0</v>
      </c>
      <c r="H94" s="5">
        <v>0</v>
      </c>
      <c r="I94" s="5">
        <v>0</v>
      </c>
      <c r="J94" s="5">
        <v>2</v>
      </c>
      <c r="K94" s="5"/>
      <c r="L94" s="5"/>
      <c r="M94" s="5"/>
      <c r="N94" s="6"/>
      <c r="O94" s="56">
        <f t="shared" si="6"/>
        <v>15</v>
      </c>
      <c r="P94" s="57">
        <f t="shared" si="7"/>
        <v>124</v>
      </c>
      <c r="Q94" s="57" t="str">
        <f t="shared" si="8"/>
        <v>III.</v>
      </c>
    </row>
    <row r="95" spans="1:17" ht="15.75">
      <c r="A95" s="46" t="str">
        <f>Prezentace!B97</f>
        <v>P</v>
      </c>
      <c r="B95" s="47" t="str">
        <f>Prezentace!C97</f>
        <v>Kališová</v>
      </c>
      <c r="C95" s="48" t="str">
        <f>Prezentace!D97</f>
        <v>Monika</v>
      </c>
      <c r="D95" s="9">
        <v>4</v>
      </c>
      <c r="E95" s="3">
        <v>3</v>
      </c>
      <c r="F95" s="3">
        <v>4</v>
      </c>
      <c r="G95" s="5">
        <v>1</v>
      </c>
      <c r="H95" s="5">
        <v>2</v>
      </c>
      <c r="I95" s="5">
        <v>1</v>
      </c>
      <c r="J95" s="5"/>
      <c r="K95" s="5"/>
      <c r="L95" s="5"/>
      <c r="M95" s="5"/>
      <c r="N95" s="6"/>
      <c r="O95" s="56">
        <f>SUM(D95:N95)</f>
        <v>15</v>
      </c>
      <c r="P95" s="57">
        <f t="shared" si="7"/>
        <v>123</v>
      </c>
      <c r="Q95" s="57" t="str">
        <f t="shared" si="8"/>
        <v>III.</v>
      </c>
    </row>
    <row r="96" spans="1:17" ht="15.75">
      <c r="A96" s="46">
        <f>Prezentace!B98</f>
        <v>0</v>
      </c>
      <c r="B96" s="47">
        <f>Prezentace!C98</f>
        <v>0</v>
      </c>
      <c r="C96" s="48">
        <f>Prezentace!D98</f>
        <v>0</v>
      </c>
      <c r="D96" s="9"/>
      <c r="E96" s="3"/>
      <c r="F96" s="3"/>
      <c r="G96" s="5"/>
      <c r="H96" s="5"/>
      <c r="I96" s="5"/>
      <c r="J96" s="5"/>
      <c r="K96" s="5"/>
      <c r="L96" s="5"/>
      <c r="M96" s="5"/>
      <c r="N96" s="6"/>
      <c r="O96" s="56">
        <f>SUM(D96:N96)</f>
        <v>0</v>
      </c>
      <c r="P96" s="57" t="str">
        <f t="shared" si="7"/>
        <v>©</v>
      </c>
      <c r="Q96" s="57" t="str">
        <f t="shared" si="8"/>
        <v>NE</v>
      </c>
    </row>
    <row r="97" spans="1:17" ht="15.75">
      <c r="A97" s="46">
        <f>Prezentace!B99</f>
        <v>0</v>
      </c>
      <c r="B97" s="47">
        <f>Prezentace!C99</f>
        <v>0</v>
      </c>
      <c r="C97" s="48">
        <f>Prezentace!D99</f>
        <v>0</v>
      </c>
      <c r="D97" s="9"/>
      <c r="E97" s="3"/>
      <c r="F97" s="3"/>
      <c r="G97" s="5"/>
      <c r="H97" s="5"/>
      <c r="I97" s="5"/>
      <c r="J97" s="5"/>
      <c r="K97" s="5"/>
      <c r="L97" s="5"/>
      <c r="M97" s="5"/>
      <c r="N97" s="6"/>
      <c r="O97" s="56">
        <f>SUM(D97:N97)</f>
        <v>0</v>
      </c>
      <c r="P97" s="57" t="str">
        <f aca="true" t="shared" si="9" ref="P97:P104">IF(C97=0,"©",IF(O97=0,"nebyl",(D97*10+E97*9+F97*8+G97*7+H97*6+I97*5+J97*4+K97*3+L97*2+M97*1+N97*0)))</f>
        <v>©</v>
      </c>
      <c r="Q97" s="57" t="str">
        <f aca="true" t="shared" si="10" ref="Q97:Q104">IF(P97="©","NE",IF(P97="nebyl","NE",IF(P97&gt;=137,"M",IF(P97&gt;=131,"I.",IF(P97&gt;=125,"II.",IF(P97&gt;=116,"III.","ne"))))))</f>
        <v>NE</v>
      </c>
    </row>
    <row r="98" spans="1:17" ht="15.75">
      <c r="A98" s="46">
        <f>Prezentace!B100</f>
        <v>0</v>
      </c>
      <c r="B98" s="47">
        <f>Prezentace!C100</f>
        <v>0</v>
      </c>
      <c r="C98" s="48">
        <f>Prezentace!D100</f>
        <v>0</v>
      </c>
      <c r="D98" s="9"/>
      <c r="E98" s="3"/>
      <c r="F98" s="3"/>
      <c r="G98" s="5"/>
      <c r="H98" s="5"/>
      <c r="I98" s="5"/>
      <c r="J98" s="5"/>
      <c r="K98" s="5"/>
      <c r="L98" s="5"/>
      <c r="M98" s="5"/>
      <c r="N98" s="6"/>
      <c r="O98" s="56">
        <f aca="true" t="shared" si="11" ref="O98:O104">SUM(D98:N98)</f>
        <v>0</v>
      </c>
      <c r="P98" s="57" t="str">
        <f t="shared" si="9"/>
        <v>©</v>
      </c>
      <c r="Q98" s="57" t="str">
        <f t="shared" si="10"/>
        <v>NE</v>
      </c>
    </row>
    <row r="99" spans="1:17" ht="15.75">
      <c r="A99" s="46">
        <f>Prezentace!B101</f>
        <v>0</v>
      </c>
      <c r="B99" s="47">
        <f>Prezentace!C101</f>
        <v>0</v>
      </c>
      <c r="C99" s="48">
        <f>Prezentace!D101</f>
        <v>0</v>
      </c>
      <c r="D99" s="9"/>
      <c r="E99" s="3"/>
      <c r="F99" s="3"/>
      <c r="G99" s="5"/>
      <c r="H99" s="5"/>
      <c r="I99" s="5"/>
      <c r="J99" s="5"/>
      <c r="K99" s="5"/>
      <c r="L99" s="5"/>
      <c r="M99" s="5"/>
      <c r="N99" s="6"/>
      <c r="O99" s="56">
        <f t="shared" si="11"/>
        <v>0</v>
      </c>
      <c r="P99" s="57" t="str">
        <f t="shared" si="9"/>
        <v>©</v>
      </c>
      <c r="Q99" s="57" t="str">
        <f t="shared" si="10"/>
        <v>NE</v>
      </c>
    </row>
    <row r="100" spans="1:17" ht="15.75">
      <c r="A100" s="46">
        <f>Prezentace!B102</f>
        <v>0</v>
      </c>
      <c r="B100" s="47">
        <f>Prezentace!C102</f>
        <v>0</v>
      </c>
      <c r="C100" s="48">
        <f>Prezentace!D102</f>
        <v>0</v>
      </c>
      <c r="D100" s="9"/>
      <c r="E100" s="3"/>
      <c r="F100" s="3"/>
      <c r="G100" s="5"/>
      <c r="H100" s="5"/>
      <c r="I100" s="5"/>
      <c r="J100" s="5"/>
      <c r="K100" s="5"/>
      <c r="L100" s="5"/>
      <c r="M100" s="5"/>
      <c r="N100" s="6"/>
      <c r="O100" s="56">
        <f t="shared" si="11"/>
        <v>0</v>
      </c>
      <c r="P100" s="57" t="str">
        <f t="shared" si="9"/>
        <v>©</v>
      </c>
      <c r="Q100" s="57" t="str">
        <f t="shared" si="10"/>
        <v>NE</v>
      </c>
    </row>
    <row r="101" spans="1:17" ht="15.75">
      <c r="A101" s="46">
        <f>Prezentace!B103</f>
        <v>0</v>
      </c>
      <c r="B101" s="47">
        <f>Prezentace!C103</f>
        <v>0</v>
      </c>
      <c r="C101" s="48">
        <f>Prezentace!D103</f>
        <v>0</v>
      </c>
      <c r="D101" s="9"/>
      <c r="E101" s="3"/>
      <c r="F101" s="3"/>
      <c r="G101" s="5"/>
      <c r="H101" s="5"/>
      <c r="I101" s="5"/>
      <c r="J101" s="5"/>
      <c r="K101" s="5"/>
      <c r="L101" s="5"/>
      <c r="M101" s="5"/>
      <c r="N101" s="6"/>
      <c r="O101" s="56">
        <f t="shared" si="11"/>
        <v>0</v>
      </c>
      <c r="P101" s="57" t="str">
        <f t="shared" si="9"/>
        <v>©</v>
      </c>
      <c r="Q101" s="57" t="str">
        <f t="shared" si="10"/>
        <v>NE</v>
      </c>
    </row>
    <row r="102" spans="1:17" ht="15.75">
      <c r="A102" s="46">
        <f>Prezentace!B104</f>
        <v>0</v>
      </c>
      <c r="B102" s="47">
        <f>Prezentace!C104</f>
        <v>0</v>
      </c>
      <c r="C102" s="48">
        <f>Prezentace!D104</f>
        <v>0</v>
      </c>
      <c r="D102" s="9"/>
      <c r="E102" s="3"/>
      <c r="F102" s="3"/>
      <c r="G102" s="5"/>
      <c r="H102" s="5"/>
      <c r="I102" s="5"/>
      <c r="J102" s="5"/>
      <c r="K102" s="5"/>
      <c r="L102" s="5"/>
      <c r="M102" s="5"/>
      <c r="N102" s="6"/>
      <c r="O102" s="56">
        <f t="shared" si="11"/>
        <v>0</v>
      </c>
      <c r="P102" s="57" t="str">
        <f t="shared" si="9"/>
        <v>©</v>
      </c>
      <c r="Q102" s="57" t="str">
        <f t="shared" si="10"/>
        <v>NE</v>
      </c>
    </row>
    <row r="103" spans="1:17" ht="15.75">
      <c r="A103" s="46">
        <f>Prezentace!B105</f>
        <v>0</v>
      </c>
      <c r="B103" s="47">
        <f>Prezentace!C105</f>
        <v>0</v>
      </c>
      <c r="C103" s="48">
        <f>Prezentace!D105</f>
        <v>0</v>
      </c>
      <c r="D103" s="9"/>
      <c r="E103" s="3"/>
      <c r="F103" s="3"/>
      <c r="G103" s="5"/>
      <c r="H103" s="5"/>
      <c r="I103" s="5"/>
      <c r="J103" s="5"/>
      <c r="K103" s="5"/>
      <c r="L103" s="5"/>
      <c r="M103" s="5"/>
      <c r="N103" s="6"/>
      <c r="O103" s="56">
        <f t="shared" si="11"/>
        <v>0</v>
      </c>
      <c r="P103" s="57" t="str">
        <f t="shared" si="9"/>
        <v>©</v>
      </c>
      <c r="Q103" s="57" t="str">
        <f t="shared" si="10"/>
        <v>NE</v>
      </c>
    </row>
    <row r="104" spans="1:17" ht="16.5" thickBot="1">
      <c r="A104" s="50">
        <f>Prezentace!B106</f>
        <v>0</v>
      </c>
      <c r="B104" s="51">
        <f>Prezentace!C106</f>
        <v>0</v>
      </c>
      <c r="C104" s="52">
        <f>Prezentace!D106</f>
        <v>0</v>
      </c>
      <c r="D104" s="93"/>
      <c r="E104" s="7"/>
      <c r="F104" s="7"/>
      <c r="G104" s="91"/>
      <c r="H104" s="91"/>
      <c r="I104" s="91"/>
      <c r="J104" s="91"/>
      <c r="K104" s="91"/>
      <c r="L104" s="91"/>
      <c r="M104" s="91"/>
      <c r="N104" s="92"/>
      <c r="O104" s="58">
        <f t="shared" si="11"/>
        <v>0</v>
      </c>
      <c r="P104" s="59" t="str">
        <f t="shared" si="9"/>
        <v>©</v>
      </c>
      <c r="Q104" s="59" t="str">
        <f t="shared" si="10"/>
        <v>NE</v>
      </c>
    </row>
  </sheetData>
  <sheetProtection sheet="1"/>
  <mergeCells count="1">
    <mergeCell ref="B1:N1"/>
  </mergeCells>
  <conditionalFormatting sqref="A4:A104">
    <cfRule type="cellIs" priority="2" dxfId="1" operator="equal" stopIfTrue="1">
      <formula>"R"</formula>
    </cfRule>
  </conditionalFormatting>
  <conditionalFormatting sqref="O4:O104">
    <cfRule type="cellIs" priority="1" dxfId="14" operator="notEqual" stopIfTrue="1">
      <formula>15</formula>
    </cfRule>
  </conditionalFormatting>
  <printOptions/>
  <pageMargins left="0.31496062992125984" right="0.1968503937007874" top="0.2362204724409449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A3">
      <pane ySplit="585" topLeftCell="A1" activePane="bottomLeft" state="split"/>
      <selection pane="topLeft" activeCell="A3" sqref="A1:IV16384"/>
      <selection pane="bottomLeft" activeCell="R60" sqref="R60"/>
    </sheetView>
  </sheetViews>
  <sheetFormatPr defaultColWidth="9.00390625" defaultRowHeight="12.75"/>
  <cols>
    <col min="1" max="1" width="4.625" style="28" customWidth="1"/>
    <col min="2" max="2" width="19.625" style="29" customWidth="1"/>
    <col min="3" max="3" width="16.375" style="29" customWidth="1"/>
    <col min="4" max="6" width="4.25390625" style="30" customWidth="1"/>
    <col min="7" max="12" width="4.25390625" style="29" customWidth="1"/>
    <col min="13" max="16" width="4.25390625" style="29" hidden="1" customWidth="1"/>
    <col min="17" max="17" width="4.25390625" style="29" customWidth="1"/>
    <col min="18" max="18" width="7.75390625" style="29" customWidth="1"/>
    <col min="19" max="19" width="8.375" style="29" customWidth="1"/>
    <col min="20" max="20" width="7.00390625" style="29" customWidth="1"/>
    <col min="21" max="21" width="8.375" style="28" customWidth="1"/>
    <col min="22" max="22" width="9.125" style="29" customWidth="1"/>
    <col min="23" max="23" width="11.375" style="29" bestFit="1" customWidth="1"/>
    <col min="24" max="16384" width="9.125" style="29" customWidth="1"/>
  </cols>
  <sheetData>
    <row r="1" spans="2:17" ht="15.75">
      <c r="B1" s="209" t="s">
        <v>348</v>
      </c>
      <c r="C1" s="209"/>
      <c r="D1" s="209"/>
      <c r="E1" s="209"/>
      <c r="F1" s="209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2:19" ht="13.5" thickBot="1">
      <c r="B2" s="29" t="s">
        <v>15</v>
      </c>
      <c r="S2" s="29">
        <f>COUNTIF(S4:S104,"nebyl")</f>
        <v>0</v>
      </c>
    </row>
    <row r="3" spans="2:21" ht="16.5" thickBot="1">
      <c r="B3" s="31"/>
      <c r="C3" s="31"/>
      <c r="D3" s="32">
        <v>15</v>
      </c>
      <c r="E3" s="33">
        <v>9</v>
      </c>
      <c r="F3" s="34">
        <v>8</v>
      </c>
      <c r="G3" s="35">
        <v>10</v>
      </c>
      <c r="H3" s="36">
        <v>9</v>
      </c>
      <c r="I3" s="36">
        <v>8</v>
      </c>
      <c r="J3" s="36">
        <v>7</v>
      </c>
      <c r="K3" s="36">
        <v>6</v>
      </c>
      <c r="L3" s="36">
        <v>5</v>
      </c>
      <c r="M3" s="36">
        <v>4</v>
      </c>
      <c r="N3" s="36">
        <v>3</v>
      </c>
      <c r="O3" s="36">
        <v>2</v>
      </c>
      <c r="P3" s="36">
        <v>1</v>
      </c>
      <c r="Q3" s="37">
        <v>0</v>
      </c>
      <c r="R3" s="38" t="s">
        <v>12</v>
      </c>
      <c r="S3" s="39" t="s">
        <v>11</v>
      </c>
      <c r="T3" s="39" t="s">
        <v>14</v>
      </c>
      <c r="U3" s="40" t="s">
        <v>13</v>
      </c>
    </row>
    <row r="4" spans="1:21" ht="15.75">
      <c r="A4" s="41" t="str">
        <f>Prezentace!B6</f>
        <v>P</v>
      </c>
      <c r="B4" s="42" t="str">
        <f>Prezentace!C6</f>
        <v>Adamec</v>
      </c>
      <c r="C4" s="43" t="str">
        <f>Prezentace!D6</f>
        <v>František</v>
      </c>
      <c r="D4" s="13">
        <v>0</v>
      </c>
      <c r="E4" s="18">
        <v>0</v>
      </c>
      <c r="F4" s="21">
        <v>0</v>
      </c>
      <c r="G4" s="13">
        <v>0</v>
      </c>
      <c r="H4" s="14">
        <v>0</v>
      </c>
      <c r="I4" s="14">
        <v>2</v>
      </c>
      <c r="J4" s="14">
        <v>0</v>
      </c>
      <c r="K4" s="14">
        <v>0</v>
      </c>
      <c r="L4" s="14">
        <v>2</v>
      </c>
      <c r="M4" s="14"/>
      <c r="N4" s="14"/>
      <c r="O4" s="14"/>
      <c r="P4" s="14"/>
      <c r="Q4" s="24">
        <v>6</v>
      </c>
      <c r="R4" s="44">
        <f>SUM(D4:Q4)</f>
        <v>10</v>
      </c>
      <c r="S4" s="100">
        <f>IF(C4=0,"©",IF(R4=0,"nebyl",(D4*15+E4*9+F4*8+G4*10+H4*9+I4*8+J4*7+K4*6+L4*5+Q4*0)))</f>
        <v>26</v>
      </c>
      <c r="T4" s="101" t="str">
        <f>IF(S4="©","NE",IF(S4="nebyl","NE",IF(S4&gt;=125,"M",IF(S4&gt;=110,"I.",IF(S4&gt;=95,"II.",IF(S4&gt;=80,"III.","ne"))))))</f>
        <v>ne</v>
      </c>
      <c r="U4" s="45" t="s">
        <v>344</v>
      </c>
    </row>
    <row r="5" spans="1:21" ht="15.75">
      <c r="A5" s="46" t="str">
        <f>Prezentace!B7</f>
        <v>P</v>
      </c>
      <c r="B5" s="47" t="str">
        <f>Prezentace!C7</f>
        <v>Adámek</v>
      </c>
      <c r="C5" s="48" t="str">
        <f>Prezentace!D7</f>
        <v>Václav</v>
      </c>
      <c r="D5" s="11">
        <v>0</v>
      </c>
      <c r="E5" s="19">
        <v>0</v>
      </c>
      <c r="F5" s="22">
        <v>1</v>
      </c>
      <c r="G5" s="11">
        <v>1</v>
      </c>
      <c r="H5" s="12">
        <v>2</v>
      </c>
      <c r="I5" s="12">
        <v>4</v>
      </c>
      <c r="J5" s="12">
        <v>0</v>
      </c>
      <c r="K5" s="12">
        <v>1</v>
      </c>
      <c r="L5" s="12">
        <v>1</v>
      </c>
      <c r="M5" s="12"/>
      <c r="N5" s="12"/>
      <c r="O5" s="12"/>
      <c r="P5" s="12"/>
      <c r="Q5" s="25"/>
      <c r="R5" s="49">
        <f aca="true" t="shared" si="0" ref="R5:R15">SUM(D5:Q5)</f>
        <v>10</v>
      </c>
      <c r="S5" s="102">
        <f aca="true" t="shared" si="1" ref="S5:S15">IF(C5=0,"©",IF(R5=0,"nebyl",(D5*15+E5*9+F5*8+G5*10+H5*9+I5*8+J5*7+K5*6+L5*5+Q5*0)))</f>
        <v>79</v>
      </c>
      <c r="T5" s="103" t="str">
        <f aca="true" t="shared" si="2" ref="T5:T15">IF(S5="©","NE",IF(S5="nebyl","NE",IF(S5&gt;=125,"M",IF(S5&gt;=110,"I.",IF(S5&gt;=95,"II.",IF(S5&gt;=80,"III.","ne"))))))</f>
        <v>ne</v>
      </c>
      <c r="U5" s="45" t="s">
        <v>345</v>
      </c>
    </row>
    <row r="6" spans="1:21" ht="15.75">
      <c r="A6" s="46" t="str">
        <f>Prezentace!B8</f>
        <v>R</v>
      </c>
      <c r="B6" s="47" t="str">
        <f>Prezentace!C8</f>
        <v>Adámek</v>
      </c>
      <c r="C6" s="48" t="str">
        <f>Prezentace!D8</f>
        <v>Václav</v>
      </c>
      <c r="D6" s="11">
        <v>0</v>
      </c>
      <c r="E6" s="19">
        <v>0</v>
      </c>
      <c r="F6" s="22">
        <v>0</v>
      </c>
      <c r="G6" s="11">
        <v>1</v>
      </c>
      <c r="H6" s="12">
        <v>3</v>
      </c>
      <c r="I6" s="12">
        <v>3</v>
      </c>
      <c r="J6" s="15">
        <v>2</v>
      </c>
      <c r="K6" s="15">
        <v>0</v>
      </c>
      <c r="L6" s="15">
        <v>1</v>
      </c>
      <c r="M6" s="15"/>
      <c r="N6" s="15"/>
      <c r="O6" s="15"/>
      <c r="P6" s="15"/>
      <c r="Q6" s="26"/>
      <c r="R6" s="49">
        <f t="shared" si="0"/>
        <v>10</v>
      </c>
      <c r="S6" s="102">
        <f t="shared" si="1"/>
        <v>80</v>
      </c>
      <c r="T6" s="103" t="str">
        <f t="shared" si="2"/>
        <v>III.</v>
      </c>
      <c r="U6" s="45" t="s">
        <v>346</v>
      </c>
    </row>
    <row r="7" spans="1:21" ht="15.75">
      <c r="A7" s="46" t="str">
        <f>Prezentace!B9</f>
        <v>P</v>
      </c>
      <c r="B7" s="47" t="str">
        <f>Prezentace!C9</f>
        <v>Barabáš</v>
      </c>
      <c r="C7" s="48" t="str">
        <f>Prezentace!D9</f>
        <v>Jan</v>
      </c>
      <c r="D7" s="11">
        <v>0</v>
      </c>
      <c r="E7" s="19">
        <v>1</v>
      </c>
      <c r="F7" s="22">
        <v>1</v>
      </c>
      <c r="G7" s="11">
        <v>0</v>
      </c>
      <c r="H7" s="12">
        <v>1</v>
      </c>
      <c r="I7" s="12">
        <v>3</v>
      </c>
      <c r="J7" s="15">
        <v>1</v>
      </c>
      <c r="K7" s="15">
        <v>1</v>
      </c>
      <c r="L7" s="15">
        <v>0</v>
      </c>
      <c r="M7" s="15"/>
      <c r="N7" s="15"/>
      <c r="O7" s="15"/>
      <c r="P7" s="15"/>
      <c r="Q7" s="26">
        <v>2</v>
      </c>
      <c r="R7" s="49">
        <f t="shared" si="0"/>
        <v>10</v>
      </c>
      <c r="S7" s="102">
        <f t="shared" si="1"/>
        <v>63</v>
      </c>
      <c r="T7" s="103" t="str">
        <f t="shared" si="2"/>
        <v>ne</v>
      </c>
      <c r="U7" s="45" t="s">
        <v>347</v>
      </c>
    </row>
    <row r="8" spans="1:20" ht="15.75">
      <c r="A8" s="46" t="str">
        <f>Prezentace!B10</f>
        <v>R</v>
      </c>
      <c r="B8" s="47" t="str">
        <f>Prezentace!C10</f>
        <v>Bárta</v>
      </c>
      <c r="C8" s="48" t="str">
        <f>Prezentace!D10</f>
        <v>Jiří</v>
      </c>
      <c r="D8" s="11">
        <v>0</v>
      </c>
      <c r="E8" s="19">
        <v>0</v>
      </c>
      <c r="F8" s="22">
        <v>2</v>
      </c>
      <c r="G8" s="27">
        <v>1</v>
      </c>
      <c r="H8" s="15">
        <v>0</v>
      </c>
      <c r="I8" s="15">
        <v>2</v>
      </c>
      <c r="J8" s="15">
        <v>3</v>
      </c>
      <c r="K8" s="15">
        <v>1</v>
      </c>
      <c r="L8" s="15">
        <v>1</v>
      </c>
      <c r="M8" s="15"/>
      <c r="N8" s="15"/>
      <c r="O8" s="15"/>
      <c r="P8" s="15"/>
      <c r="Q8" s="26"/>
      <c r="R8" s="49">
        <f t="shared" si="0"/>
        <v>10</v>
      </c>
      <c r="S8" s="102">
        <f t="shared" si="1"/>
        <v>74</v>
      </c>
      <c r="T8" s="103" t="str">
        <f t="shared" si="2"/>
        <v>ne</v>
      </c>
    </row>
    <row r="9" spans="1:20" ht="15.75">
      <c r="A9" s="46" t="str">
        <f>Prezentace!B11</f>
        <v>P</v>
      </c>
      <c r="B9" s="47" t="str">
        <f>Prezentace!C11</f>
        <v>Bečvář</v>
      </c>
      <c r="C9" s="48" t="str">
        <f>Prezentace!D11</f>
        <v>Josef</v>
      </c>
      <c r="D9" s="11">
        <v>0</v>
      </c>
      <c r="E9" s="19">
        <v>0</v>
      </c>
      <c r="F9" s="22">
        <v>0</v>
      </c>
      <c r="G9" s="11">
        <v>1</v>
      </c>
      <c r="H9" s="12">
        <v>1</v>
      </c>
      <c r="I9" s="12">
        <v>2</v>
      </c>
      <c r="J9" s="15">
        <v>2</v>
      </c>
      <c r="K9" s="15">
        <v>1</v>
      </c>
      <c r="L9" s="15">
        <v>1</v>
      </c>
      <c r="M9" s="15"/>
      <c r="N9" s="15"/>
      <c r="O9" s="15"/>
      <c r="P9" s="15"/>
      <c r="Q9" s="26">
        <v>2</v>
      </c>
      <c r="R9" s="49">
        <f t="shared" si="0"/>
        <v>10</v>
      </c>
      <c r="S9" s="102">
        <f t="shared" si="1"/>
        <v>60</v>
      </c>
      <c r="T9" s="103" t="str">
        <f t="shared" si="2"/>
        <v>ne</v>
      </c>
    </row>
    <row r="10" spans="1:20" ht="15.75">
      <c r="A10" s="46" t="str">
        <f>Prezentace!B12</f>
        <v>P</v>
      </c>
      <c r="B10" s="47" t="str">
        <f>Prezentace!C12</f>
        <v>Bočan</v>
      </c>
      <c r="C10" s="48" t="str">
        <f>Prezentace!D12</f>
        <v>Stanislav</v>
      </c>
      <c r="D10" s="11">
        <v>3</v>
      </c>
      <c r="E10" s="19">
        <v>5</v>
      </c>
      <c r="F10" s="22">
        <v>1</v>
      </c>
      <c r="G10" s="11"/>
      <c r="H10" s="12"/>
      <c r="I10" s="12"/>
      <c r="J10" s="12"/>
      <c r="K10" s="12"/>
      <c r="L10" s="12">
        <v>1</v>
      </c>
      <c r="M10" s="12"/>
      <c r="N10" s="12"/>
      <c r="O10" s="12"/>
      <c r="P10" s="12"/>
      <c r="Q10" s="25"/>
      <c r="R10" s="49">
        <f t="shared" si="0"/>
        <v>10</v>
      </c>
      <c r="S10" s="102">
        <f t="shared" si="1"/>
        <v>103</v>
      </c>
      <c r="T10" s="103" t="str">
        <f t="shared" si="2"/>
        <v>II.</v>
      </c>
    </row>
    <row r="11" spans="1:20" ht="15.75">
      <c r="A11" s="46" t="str">
        <f>Prezentace!B13</f>
        <v>P</v>
      </c>
      <c r="B11" s="47" t="str">
        <f>Prezentace!C13</f>
        <v>Brejžek</v>
      </c>
      <c r="C11" s="48" t="str">
        <f>Prezentace!D13</f>
        <v>Vojtěch</v>
      </c>
      <c r="D11" s="11">
        <v>3</v>
      </c>
      <c r="E11" s="19">
        <v>2</v>
      </c>
      <c r="F11" s="22">
        <v>3</v>
      </c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25">
        <v>2</v>
      </c>
      <c r="R11" s="49">
        <f t="shared" si="0"/>
        <v>10</v>
      </c>
      <c r="S11" s="102">
        <f t="shared" si="1"/>
        <v>87</v>
      </c>
      <c r="T11" s="103" t="str">
        <f t="shared" si="2"/>
        <v>III.</v>
      </c>
    </row>
    <row r="12" spans="1:20" ht="15.75">
      <c r="A12" s="46" t="str">
        <f>Prezentace!B14</f>
        <v>R</v>
      </c>
      <c r="B12" s="47" t="str">
        <f>Prezentace!C14</f>
        <v>Brejžek</v>
      </c>
      <c r="C12" s="48" t="str">
        <f>Prezentace!D14</f>
        <v>Vojtěch</v>
      </c>
      <c r="D12" s="11">
        <v>4</v>
      </c>
      <c r="E12" s="19">
        <v>4</v>
      </c>
      <c r="F12" s="22">
        <v>2</v>
      </c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25"/>
      <c r="R12" s="49">
        <f t="shared" si="0"/>
        <v>10</v>
      </c>
      <c r="S12" s="102">
        <f t="shared" si="1"/>
        <v>112</v>
      </c>
      <c r="T12" s="103" t="str">
        <f t="shared" si="2"/>
        <v>I.</v>
      </c>
    </row>
    <row r="13" spans="1:20" ht="15.75">
      <c r="A13" s="46" t="str">
        <f>Prezentace!B15</f>
        <v>P</v>
      </c>
      <c r="B13" s="47" t="str">
        <f>Prezentace!C15</f>
        <v>Čekal</v>
      </c>
      <c r="C13" s="48" t="str">
        <f>Prezentace!D15</f>
        <v>Josef</v>
      </c>
      <c r="D13" s="11">
        <v>1</v>
      </c>
      <c r="E13" s="19">
        <v>2</v>
      </c>
      <c r="F13" s="22">
        <v>3</v>
      </c>
      <c r="G13" s="11"/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25">
        <v>3</v>
      </c>
      <c r="R13" s="49">
        <f t="shared" si="0"/>
        <v>10</v>
      </c>
      <c r="S13" s="102">
        <f t="shared" si="1"/>
        <v>64</v>
      </c>
      <c r="T13" s="103" t="str">
        <f t="shared" si="2"/>
        <v>ne</v>
      </c>
    </row>
    <row r="14" spans="1:20" ht="15.75">
      <c r="A14" s="46" t="str">
        <f>Prezentace!B16</f>
        <v>P</v>
      </c>
      <c r="B14" s="47" t="str">
        <f>Prezentace!C16</f>
        <v>Černý</v>
      </c>
      <c r="C14" s="48" t="str">
        <f>Prezentace!D16</f>
        <v>Jindřich</v>
      </c>
      <c r="D14" s="11">
        <v>4</v>
      </c>
      <c r="E14" s="19">
        <v>3</v>
      </c>
      <c r="F14" s="22">
        <v>1</v>
      </c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25">
        <v>2</v>
      </c>
      <c r="R14" s="49">
        <f t="shared" si="0"/>
        <v>10</v>
      </c>
      <c r="S14" s="102">
        <f t="shared" si="1"/>
        <v>95</v>
      </c>
      <c r="T14" s="103" t="str">
        <f t="shared" si="2"/>
        <v>II.</v>
      </c>
    </row>
    <row r="15" spans="1:20" ht="15.75">
      <c r="A15" s="46" t="str">
        <f>Prezentace!B17</f>
        <v>P</v>
      </c>
      <c r="B15" s="47" t="str">
        <f>Prezentace!C17</f>
        <v>Červenka</v>
      </c>
      <c r="C15" s="48" t="str">
        <f>Prezentace!D17</f>
        <v>Pavel</v>
      </c>
      <c r="D15" s="11">
        <v>1</v>
      </c>
      <c r="E15" s="19">
        <v>1</v>
      </c>
      <c r="F15" s="22">
        <v>3</v>
      </c>
      <c r="G15" s="11">
        <v>0</v>
      </c>
      <c r="H15" s="12">
        <v>0</v>
      </c>
      <c r="I15" s="12">
        <v>1</v>
      </c>
      <c r="J15" s="15">
        <v>3</v>
      </c>
      <c r="K15" s="15">
        <v>1</v>
      </c>
      <c r="L15" s="15"/>
      <c r="M15" s="15"/>
      <c r="N15" s="15"/>
      <c r="O15" s="15"/>
      <c r="P15" s="15"/>
      <c r="Q15" s="26"/>
      <c r="R15" s="49">
        <f t="shared" si="0"/>
        <v>10</v>
      </c>
      <c r="S15" s="102">
        <f t="shared" si="1"/>
        <v>83</v>
      </c>
      <c r="T15" s="103" t="str">
        <f t="shared" si="2"/>
        <v>III.</v>
      </c>
    </row>
    <row r="16" spans="1:20" ht="15.75">
      <c r="A16" s="46" t="str">
        <f>Prezentace!B18</f>
        <v>R</v>
      </c>
      <c r="B16" s="47" t="str">
        <f>Prezentace!C18</f>
        <v>Červenka</v>
      </c>
      <c r="C16" s="48" t="str">
        <f>Prezentace!D18</f>
        <v>Pavel</v>
      </c>
      <c r="D16" s="11">
        <v>5</v>
      </c>
      <c r="E16" s="19">
        <v>2</v>
      </c>
      <c r="F16" s="22">
        <v>2</v>
      </c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25">
        <v>1</v>
      </c>
      <c r="R16" s="49">
        <f aca="true" t="shared" si="3" ref="R16:R79">SUM(D16:Q16)</f>
        <v>10</v>
      </c>
      <c r="S16" s="102">
        <f aca="true" t="shared" si="4" ref="S16:S79">IF(C16=0,"©",IF(R16=0,"nebyl",(D16*15+E16*9+F16*8+G16*10+H16*9+I16*8+J16*7+K16*6+L16*5+Q16*0)))</f>
        <v>109</v>
      </c>
      <c r="T16" s="103" t="str">
        <f aca="true" t="shared" si="5" ref="T16:T79">IF(S16="©","NE",IF(S16="nebyl","NE",IF(S16&gt;=125,"M",IF(S16&gt;=110,"I.",IF(S16&gt;=95,"II.",IF(S16&gt;=80,"III.","ne"))))))</f>
        <v>II.</v>
      </c>
    </row>
    <row r="17" spans="1:20" ht="15.75">
      <c r="A17" s="46" t="str">
        <f>Prezentace!B19</f>
        <v>P</v>
      </c>
      <c r="B17" s="47" t="str">
        <f>Prezentace!C19</f>
        <v>Čuba</v>
      </c>
      <c r="C17" s="48" t="str">
        <f>Prezentace!D19</f>
        <v>Jiří</v>
      </c>
      <c r="D17" s="11">
        <v>4</v>
      </c>
      <c r="E17" s="19">
        <v>3</v>
      </c>
      <c r="F17" s="22">
        <v>3</v>
      </c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25"/>
      <c r="R17" s="49">
        <f t="shared" si="3"/>
        <v>10</v>
      </c>
      <c r="S17" s="102">
        <f t="shared" si="4"/>
        <v>111</v>
      </c>
      <c r="T17" s="103" t="str">
        <f t="shared" si="5"/>
        <v>I.</v>
      </c>
    </row>
    <row r="18" spans="1:20" ht="15.75">
      <c r="A18" s="46" t="str">
        <f>Prezentace!B20</f>
        <v>R</v>
      </c>
      <c r="B18" s="47" t="str">
        <f>Prezentace!C20</f>
        <v>Čuba</v>
      </c>
      <c r="C18" s="48" t="str">
        <f>Prezentace!D20</f>
        <v>Jiří</v>
      </c>
      <c r="D18" s="11">
        <v>4</v>
      </c>
      <c r="E18" s="19">
        <v>3</v>
      </c>
      <c r="F18" s="22">
        <v>3</v>
      </c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25"/>
      <c r="R18" s="49">
        <f t="shared" si="3"/>
        <v>10</v>
      </c>
      <c r="S18" s="102">
        <f t="shared" si="4"/>
        <v>111</v>
      </c>
      <c r="T18" s="103" t="str">
        <f t="shared" si="5"/>
        <v>I.</v>
      </c>
    </row>
    <row r="19" spans="1:20" ht="15.75">
      <c r="A19" s="46" t="str">
        <f>Prezentace!B21</f>
        <v>P</v>
      </c>
      <c r="B19" s="47" t="str">
        <f>Prezentace!C21</f>
        <v>Dvořák</v>
      </c>
      <c r="C19" s="48" t="str">
        <f>Prezentace!D21</f>
        <v>Filip</v>
      </c>
      <c r="D19" s="11">
        <v>0</v>
      </c>
      <c r="E19" s="19">
        <v>1</v>
      </c>
      <c r="F19" s="22">
        <v>0</v>
      </c>
      <c r="G19" s="11">
        <v>2</v>
      </c>
      <c r="H19" s="12">
        <v>0</v>
      </c>
      <c r="I19" s="12">
        <v>1</v>
      </c>
      <c r="J19" s="12">
        <v>3</v>
      </c>
      <c r="K19" s="12">
        <v>2</v>
      </c>
      <c r="L19" s="12">
        <v>1</v>
      </c>
      <c r="M19" s="12"/>
      <c r="N19" s="12"/>
      <c r="O19" s="12"/>
      <c r="P19" s="12"/>
      <c r="Q19" s="25"/>
      <c r="R19" s="49">
        <f t="shared" si="3"/>
        <v>10</v>
      </c>
      <c r="S19" s="102">
        <f t="shared" si="4"/>
        <v>75</v>
      </c>
      <c r="T19" s="103" t="str">
        <f t="shared" si="5"/>
        <v>ne</v>
      </c>
    </row>
    <row r="20" spans="1:20" ht="15.75">
      <c r="A20" s="46" t="str">
        <f>Prezentace!B22</f>
        <v>P</v>
      </c>
      <c r="B20" s="47" t="str">
        <f>Prezentace!C22</f>
        <v>Dvořák</v>
      </c>
      <c r="C20" s="48" t="str">
        <f>Prezentace!D22</f>
        <v>Miloslav</v>
      </c>
      <c r="D20" s="11">
        <v>0</v>
      </c>
      <c r="E20" s="19">
        <v>1</v>
      </c>
      <c r="F20" s="22">
        <v>2</v>
      </c>
      <c r="G20" s="11">
        <v>0</v>
      </c>
      <c r="H20" s="12">
        <v>1</v>
      </c>
      <c r="I20" s="12">
        <v>1</v>
      </c>
      <c r="J20" s="12">
        <v>1</v>
      </c>
      <c r="K20" s="12">
        <v>1</v>
      </c>
      <c r="L20" s="12">
        <v>2</v>
      </c>
      <c r="M20" s="12"/>
      <c r="N20" s="12"/>
      <c r="O20" s="12"/>
      <c r="P20" s="12"/>
      <c r="Q20" s="25">
        <v>1</v>
      </c>
      <c r="R20" s="49">
        <f t="shared" si="3"/>
        <v>10</v>
      </c>
      <c r="S20" s="102">
        <f t="shared" si="4"/>
        <v>65</v>
      </c>
      <c r="T20" s="103" t="str">
        <f t="shared" si="5"/>
        <v>ne</v>
      </c>
    </row>
    <row r="21" spans="1:20" ht="15.75">
      <c r="A21" s="46" t="str">
        <f>Prezentace!B23</f>
        <v>P</v>
      </c>
      <c r="B21" s="47" t="str">
        <f>Prezentace!C23</f>
        <v>Fiala</v>
      </c>
      <c r="C21" s="48" t="str">
        <f>Prezentace!D23</f>
        <v>Miroslav</v>
      </c>
      <c r="D21" s="11">
        <v>0</v>
      </c>
      <c r="E21" s="19">
        <v>0</v>
      </c>
      <c r="F21" s="22">
        <v>0</v>
      </c>
      <c r="G21" s="11">
        <v>0</v>
      </c>
      <c r="H21" s="12">
        <v>2</v>
      </c>
      <c r="I21" s="12">
        <v>4</v>
      </c>
      <c r="J21" s="15">
        <v>1</v>
      </c>
      <c r="K21" s="15">
        <v>0</v>
      </c>
      <c r="L21" s="15">
        <v>2</v>
      </c>
      <c r="M21" s="15"/>
      <c r="N21" s="15"/>
      <c r="O21" s="15"/>
      <c r="P21" s="15"/>
      <c r="Q21" s="26">
        <v>1</v>
      </c>
      <c r="R21" s="49">
        <f t="shared" si="3"/>
        <v>10</v>
      </c>
      <c r="S21" s="102">
        <f t="shared" si="4"/>
        <v>67</v>
      </c>
      <c r="T21" s="103" t="str">
        <f t="shared" si="5"/>
        <v>ne</v>
      </c>
    </row>
    <row r="22" spans="1:20" ht="15.75">
      <c r="A22" s="46" t="str">
        <f>Prezentace!B24</f>
        <v>P</v>
      </c>
      <c r="B22" s="47" t="str">
        <f>Prezentace!C24</f>
        <v>Fiala</v>
      </c>
      <c r="C22" s="48" t="str">
        <f>Prezentace!D24</f>
        <v>Petr</v>
      </c>
      <c r="D22" s="11">
        <v>2</v>
      </c>
      <c r="E22" s="19">
        <v>3</v>
      </c>
      <c r="F22" s="22">
        <v>2</v>
      </c>
      <c r="G22" s="11">
        <v>0</v>
      </c>
      <c r="H22" s="12">
        <v>0</v>
      </c>
      <c r="I22" s="12">
        <v>1</v>
      </c>
      <c r="J22" s="12">
        <v>0</v>
      </c>
      <c r="K22" s="12">
        <v>0</v>
      </c>
      <c r="L22" s="12">
        <v>1</v>
      </c>
      <c r="M22" s="12"/>
      <c r="N22" s="12"/>
      <c r="O22" s="12"/>
      <c r="P22" s="12"/>
      <c r="Q22" s="25">
        <v>1</v>
      </c>
      <c r="R22" s="49">
        <f t="shared" si="3"/>
        <v>10</v>
      </c>
      <c r="S22" s="102">
        <f t="shared" si="4"/>
        <v>86</v>
      </c>
      <c r="T22" s="103" t="str">
        <f t="shared" si="5"/>
        <v>III.</v>
      </c>
    </row>
    <row r="23" spans="1:20" ht="15.75">
      <c r="A23" s="46" t="str">
        <f>Prezentace!B25</f>
        <v>P</v>
      </c>
      <c r="B23" s="47" t="str">
        <f>Prezentace!C25</f>
        <v>Gažák</v>
      </c>
      <c r="C23" s="48" t="str">
        <f>Prezentace!D25</f>
        <v>Karel</v>
      </c>
      <c r="D23" s="11">
        <v>4</v>
      </c>
      <c r="E23" s="19">
        <v>4</v>
      </c>
      <c r="F23" s="22">
        <v>1</v>
      </c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25">
        <v>1</v>
      </c>
      <c r="R23" s="49">
        <f t="shared" si="3"/>
        <v>10</v>
      </c>
      <c r="S23" s="102">
        <f t="shared" si="4"/>
        <v>104</v>
      </c>
      <c r="T23" s="103" t="str">
        <f t="shared" si="5"/>
        <v>II.</v>
      </c>
    </row>
    <row r="24" spans="1:20" ht="15.75">
      <c r="A24" s="46" t="str">
        <f>Prezentace!B26</f>
        <v>P</v>
      </c>
      <c r="B24" s="47" t="str">
        <f>Prezentace!C26</f>
        <v>Hazmuka</v>
      </c>
      <c r="C24" s="48" t="str">
        <f>Prezentace!D26</f>
        <v>Radoslav</v>
      </c>
      <c r="D24" s="11">
        <v>1</v>
      </c>
      <c r="E24" s="19">
        <v>3</v>
      </c>
      <c r="F24" s="22">
        <v>0</v>
      </c>
      <c r="G24" s="11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/>
      <c r="N24" s="12"/>
      <c r="O24" s="12"/>
      <c r="P24" s="12"/>
      <c r="Q24" s="25">
        <v>5</v>
      </c>
      <c r="R24" s="49">
        <f t="shared" si="3"/>
        <v>10</v>
      </c>
      <c r="S24" s="102">
        <f t="shared" si="4"/>
        <v>47</v>
      </c>
      <c r="T24" s="103" t="str">
        <f t="shared" si="5"/>
        <v>ne</v>
      </c>
    </row>
    <row r="25" spans="1:20" ht="15.75">
      <c r="A25" s="46" t="str">
        <f>Prezentace!B27</f>
        <v>R</v>
      </c>
      <c r="B25" s="47" t="str">
        <f>Prezentace!C27</f>
        <v>Hazmuka</v>
      </c>
      <c r="C25" s="48" t="str">
        <f>Prezentace!D27</f>
        <v>Radoslav</v>
      </c>
      <c r="D25" s="11">
        <v>2</v>
      </c>
      <c r="E25" s="19">
        <v>2</v>
      </c>
      <c r="F25" s="22">
        <v>2</v>
      </c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25">
        <v>4</v>
      </c>
      <c r="R25" s="49">
        <f t="shared" si="3"/>
        <v>10</v>
      </c>
      <c r="S25" s="102">
        <f t="shared" si="4"/>
        <v>64</v>
      </c>
      <c r="T25" s="103" t="str">
        <f t="shared" si="5"/>
        <v>ne</v>
      </c>
    </row>
    <row r="26" spans="1:20" ht="15.75">
      <c r="A26" s="46" t="str">
        <f>Prezentace!B28</f>
        <v>P</v>
      </c>
      <c r="B26" s="47" t="str">
        <f>Prezentace!C28</f>
        <v>Horčička</v>
      </c>
      <c r="C26" s="48" t="str">
        <f>Prezentace!D28</f>
        <v>Petr</v>
      </c>
      <c r="D26" s="11">
        <v>3</v>
      </c>
      <c r="E26" s="19">
        <v>6</v>
      </c>
      <c r="F26" s="22">
        <v>1</v>
      </c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25"/>
      <c r="R26" s="49">
        <f t="shared" si="3"/>
        <v>10</v>
      </c>
      <c r="S26" s="102">
        <f t="shared" si="4"/>
        <v>107</v>
      </c>
      <c r="T26" s="103" t="str">
        <f t="shared" si="5"/>
        <v>II.</v>
      </c>
    </row>
    <row r="27" spans="1:20" ht="15.75">
      <c r="A27" s="46" t="str">
        <f>Prezentace!B29</f>
        <v>P</v>
      </c>
      <c r="B27" s="47" t="str">
        <f>Prezentace!C29</f>
        <v>Hůlka</v>
      </c>
      <c r="C27" s="48" t="str">
        <f>Prezentace!D29</f>
        <v>Bohumil</v>
      </c>
      <c r="D27" s="11">
        <v>0</v>
      </c>
      <c r="E27" s="19">
        <v>1</v>
      </c>
      <c r="F27" s="22">
        <v>0</v>
      </c>
      <c r="G27" s="11">
        <v>0</v>
      </c>
      <c r="H27" s="12">
        <v>1</v>
      </c>
      <c r="I27" s="12">
        <v>3</v>
      </c>
      <c r="J27" s="15">
        <v>0</v>
      </c>
      <c r="K27" s="15">
        <v>3</v>
      </c>
      <c r="L27" s="15">
        <v>1</v>
      </c>
      <c r="M27" s="15"/>
      <c r="N27" s="15"/>
      <c r="O27" s="15"/>
      <c r="P27" s="15"/>
      <c r="Q27" s="26">
        <v>1</v>
      </c>
      <c r="R27" s="49">
        <f t="shared" si="3"/>
        <v>10</v>
      </c>
      <c r="S27" s="102">
        <f t="shared" si="4"/>
        <v>65</v>
      </c>
      <c r="T27" s="103" t="str">
        <f t="shared" si="5"/>
        <v>ne</v>
      </c>
    </row>
    <row r="28" spans="1:20" ht="15.75">
      <c r="A28" s="46" t="str">
        <f>Prezentace!B30</f>
        <v>R</v>
      </c>
      <c r="B28" s="47" t="str">
        <f>Prezentace!C30</f>
        <v>Hůlka</v>
      </c>
      <c r="C28" s="48" t="str">
        <f>Prezentace!D30</f>
        <v>Bohumil</v>
      </c>
      <c r="D28" s="11">
        <v>0</v>
      </c>
      <c r="E28" s="19">
        <v>0</v>
      </c>
      <c r="F28" s="22">
        <v>0</v>
      </c>
      <c r="G28" s="11">
        <v>2</v>
      </c>
      <c r="H28" s="12">
        <v>0</v>
      </c>
      <c r="I28" s="12">
        <v>1</v>
      </c>
      <c r="J28" s="12">
        <v>2</v>
      </c>
      <c r="K28" s="12">
        <v>0</v>
      </c>
      <c r="L28" s="12">
        <v>3</v>
      </c>
      <c r="M28" s="12"/>
      <c r="N28" s="12"/>
      <c r="O28" s="12"/>
      <c r="P28" s="12"/>
      <c r="Q28" s="25">
        <v>2</v>
      </c>
      <c r="R28" s="49">
        <f t="shared" si="3"/>
        <v>10</v>
      </c>
      <c r="S28" s="102">
        <f t="shared" si="4"/>
        <v>57</v>
      </c>
      <c r="T28" s="103" t="str">
        <f t="shared" si="5"/>
        <v>ne</v>
      </c>
    </row>
    <row r="29" spans="1:20" ht="15.75">
      <c r="A29" s="46" t="str">
        <f>Prezentace!B31</f>
        <v>P</v>
      </c>
      <c r="B29" s="47" t="str">
        <f>Prezentace!C31</f>
        <v>Jílek</v>
      </c>
      <c r="C29" s="48" t="str">
        <f>Prezentace!D31</f>
        <v>Milan</v>
      </c>
      <c r="D29" s="11">
        <v>1</v>
      </c>
      <c r="E29" s="19">
        <v>1</v>
      </c>
      <c r="F29" s="22">
        <v>0</v>
      </c>
      <c r="G29" s="11">
        <v>1</v>
      </c>
      <c r="H29" s="12">
        <v>1</v>
      </c>
      <c r="I29" s="12">
        <v>1</v>
      </c>
      <c r="J29" s="12">
        <v>0</v>
      </c>
      <c r="K29" s="12">
        <v>0</v>
      </c>
      <c r="L29" s="12">
        <v>2</v>
      </c>
      <c r="M29" s="12"/>
      <c r="N29" s="12"/>
      <c r="O29" s="12"/>
      <c r="P29" s="12"/>
      <c r="Q29" s="25">
        <v>3</v>
      </c>
      <c r="R29" s="49">
        <f t="shared" si="3"/>
        <v>10</v>
      </c>
      <c r="S29" s="102">
        <f t="shared" si="4"/>
        <v>61</v>
      </c>
      <c r="T29" s="103" t="str">
        <f t="shared" si="5"/>
        <v>ne</v>
      </c>
    </row>
    <row r="30" spans="1:20" ht="15.75">
      <c r="A30" s="46" t="str">
        <f>Prezentace!B32</f>
        <v>R</v>
      </c>
      <c r="B30" s="47" t="str">
        <f>Prezentace!C32</f>
        <v>Jílek</v>
      </c>
      <c r="C30" s="48" t="str">
        <f>Prezentace!D32</f>
        <v>Milan</v>
      </c>
      <c r="D30" s="11">
        <v>1</v>
      </c>
      <c r="E30" s="19">
        <v>2</v>
      </c>
      <c r="F30" s="22">
        <v>1</v>
      </c>
      <c r="G30" s="11">
        <v>0</v>
      </c>
      <c r="H30" s="12">
        <v>0</v>
      </c>
      <c r="I30" s="12">
        <v>0</v>
      </c>
      <c r="J30" s="12">
        <v>2</v>
      </c>
      <c r="K30" s="12">
        <v>0</v>
      </c>
      <c r="L30" s="12">
        <v>1</v>
      </c>
      <c r="M30" s="12"/>
      <c r="N30" s="12"/>
      <c r="O30" s="12"/>
      <c r="P30" s="12"/>
      <c r="Q30" s="25">
        <v>3</v>
      </c>
      <c r="R30" s="49">
        <f t="shared" si="3"/>
        <v>10</v>
      </c>
      <c r="S30" s="102">
        <f t="shared" si="4"/>
        <v>60</v>
      </c>
      <c r="T30" s="103" t="str">
        <f t="shared" si="5"/>
        <v>ne</v>
      </c>
    </row>
    <row r="31" spans="1:20" ht="15.75">
      <c r="A31" s="46" t="str">
        <f>Prezentace!B33</f>
        <v>P</v>
      </c>
      <c r="B31" s="47" t="str">
        <f>Prezentace!C33</f>
        <v>Jirouch</v>
      </c>
      <c r="C31" s="48" t="str">
        <f>Prezentace!D33</f>
        <v>Stanislav</v>
      </c>
      <c r="D31" s="11">
        <v>4</v>
      </c>
      <c r="E31" s="19">
        <v>4</v>
      </c>
      <c r="F31" s="22">
        <v>2</v>
      </c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25"/>
      <c r="R31" s="49">
        <f t="shared" si="3"/>
        <v>10</v>
      </c>
      <c r="S31" s="102">
        <f t="shared" si="4"/>
        <v>112</v>
      </c>
      <c r="T31" s="103" t="str">
        <f t="shared" si="5"/>
        <v>I.</v>
      </c>
    </row>
    <row r="32" spans="1:20" ht="15.75">
      <c r="A32" s="46" t="str">
        <f>Prezentace!B34</f>
        <v>R</v>
      </c>
      <c r="B32" s="47" t="str">
        <f>Prezentace!C34</f>
        <v>Jirouch</v>
      </c>
      <c r="C32" s="48" t="str">
        <f>Prezentace!D34</f>
        <v>Stanislav</v>
      </c>
      <c r="D32" s="11">
        <v>1</v>
      </c>
      <c r="E32" s="19">
        <v>4</v>
      </c>
      <c r="F32" s="22">
        <v>2</v>
      </c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25">
        <v>3</v>
      </c>
      <c r="R32" s="49">
        <f t="shared" si="3"/>
        <v>10</v>
      </c>
      <c r="S32" s="102">
        <f t="shared" si="4"/>
        <v>67</v>
      </c>
      <c r="T32" s="103" t="str">
        <f t="shared" si="5"/>
        <v>ne</v>
      </c>
    </row>
    <row r="33" spans="1:20" ht="15.75">
      <c r="A33" s="46" t="str">
        <f>Prezentace!B35</f>
        <v>P</v>
      </c>
      <c r="B33" s="47" t="str">
        <f>Prezentace!C35</f>
        <v>Jungwirth</v>
      </c>
      <c r="C33" s="48" t="str">
        <f>Prezentace!D35</f>
        <v>Jan</v>
      </c>
      <c r="D33" s="11">
        <v>2</v>
      </c>
      <c r="E33" s="19">
        <v>5</v>
      </c>
      <c r="F33" s="22">
        <v>2</v>
      </c>
      <c r="G33" s="11"/>
      <c r="H33" s="12"/>
      <c r="I33" s="12"/>
      <c r="J33" s="15"/>
      <c r="K33" s="15"/>
      <c r="L33" s="15"/>
      <c r="M33" s="15"/>
      <c r="N33" s="15"/>
      <c r="O33" s="15"/>
      <c r="P33" s="15"/>
      <c r="Q33" s="26">
        <v>1</v>
      </c>
      <c r="R33" s="49">
        <f t="shared" si="3"/>
        <v>10</v>
      </c>
      <c r="S33" s="102">
        <f t="shared" si="4"/>
        <v>91</v>
      </c>
      <c r="T33" s="103" t="str">
        <f t="shared" si="5"/>
        <v>III.</v>
      </c>
    </row>
    <row r="34" spans="1:20" ht="15.75">
      <c r="A34" s="46" t="str">
        <f>Prezentace!B36</f>
        <v>R</v>
      </c>
      <c r="B34" s="47" t="str">
        <f>Prezentace!C36</f>
        <v>Jungwirth</v>
      </c>
      <c r="C34" s="48" t="str">
        <f>Prezentace!D36</f>
        <v>Jan</v>
      </c>
      <c r="D34" s="11">
        <v>4</v>
      </c>
      <c r="E34" s="19">
        <v>4</v>
      </c>
      <c r="F34" s="22">
        <v>2</v>
      </c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25"/>
      <c r="R34" s="49">
        <f t="shared" si="3"/>
        <v>10</v>
      </c>
      <c r="S34" s="102">
        <f t="shared" si="4"/>
        <v>112</v>
      </c>
      <c r="T34" s="103" t="str">
        <f t="shared" si="5"/>
        <v>I.</v>
      </c>
    </row>
    <row r="35" spans="1:20" ht="15.75">
      <c r="A35" s="46" t="str">
        <f>Prezentace!B37</f>
        <v>P</v>
      </c>
      <c r="B35" s="47" t="str">
        <f>Prezentace!C37</f>
        <v>Kališ</v>
      </c>
      <c r="C35" s="48" t="str">
        <f>Prezentace!D37</f>
        <v>Petr</v>
      </c>
      <c r="D35" s="11">
        <v>4</v>
      </c>
      <c r="E35" s="19">
        <v>4</v>
      </c>
      <c r="F35" s="22">
        <v>1</v>
      </c>
      <c r="G35" s="11"/>
      <c r="H35" s="12"/>
      <c r="I35" s="12"/>
      <c r="J35" s="12"/>
      <c r="K35" s="12"/>
      <c r="L35" s="12">
        <v>1</v>
      </c>
      <c r="M35" s="12"/>
      <c r="N35" s="12"/>
      <c r="O35" s="12"/>
      <c r="P35" s="12"/>
      <c r="Q35" s="25"/>
      <c r="R35" s="49">
        <f t="shared" si="3"/>
        <v>10</v>
      </c>
      <c r="S35" s="102">
        <f t="shared" si="4"/>
        <v>109</v>
      </c>
      <c r="T35" s="103" t="str">
        <f t="shared" si="5"/>
        <v>II.</v>
      </c>
    </row>
    <row r="36" spans="1:20" ht="15.75">
      <c r="A36" s="46" t="str">
        <f>Prezentace!B38</f>
        <v>R</v>
      </c>
      <c r="B36" s="47" t="str">
        <f>Prezentace!C38</f>
        <v>Kališ</v>
      </c>
      <c r="C36" s="48" t="str">
        <f>Prezentace!D38</f>
        <v>Petr</v>
      </c>
      <c r="D36" s="11">
        <v>1</v>
      </c>
      <c r="E36" s="19">
        <v>7</v>
      </c>
      <c r="F36" s="22">
        <v>2</v>
      </c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25"/>
      <c r="R36" s="49">
        <f t="shared" si="3"/>
        <v>10</v>
      </c>
      <c r="S36" s="102">
        <f t="shared" si="4"/>
        <v>94</v>
      </c>
      <c r="T36" s="103" t="str">
        <f t="shared" si="5"/>
        <v>III.</v>
      </c>
    </row>
    <row r="37" spans="1:20" ht="15.75">
      <c r="A37" s="46" t="str">
        <f>Prezentace!B39</f>
        <v>P</v>
      </c>
      <c r="B37" s="47" t="str">
        <f>Prezentace!C39</f>
        <v>Kejř</v>
      </c>
      <c r="C37" s="48" t="str">
        <f>Prezentace!D39</f>
        <v>Karel</v>
      </c>
      <c r="D37" s="11">
        <v>4</v>
      </c>
      <c r="E37" s="19">
        <v>1</v>
      </c>
      <c r="F37" s="22">
        <v>3</v>
      </c>
      <c r="G37" s="11"/>
      <c r="H37" s="12"/>
      <c r="I37" s="12"/>
      <c r="J37" s="12"/>
      <c r="K37" s="12"/>
      <c r="L37" s="12">
        <v>2</v>
      </c>
      <c r="M37" s="12"/>
      <c r="N37" s="12"/>
      <c r="O37" s="12"/>
      <c r="P37" s="12"/>
      <c r="Q37" s="25"/>
      <c r="R37" s="49">
        <f t="shared" si="3"/>
        <v>10</v>
      </c>
      <c r="S37" s="102">
        <f t="shared" si="4"/>
        <v>103</v>
      </c>
      <c r="T37" s="103" t="str">
        <f t="shared" si="5"/>
        <v>II.</v>
      </c>
    </row>
    <row r="38" spans="1:20" ht="15.75">
      <c r="A38" s="46" t="str">
        <f>Prezentace!B40</f>
        <v>P</v>
      </c>
      <c r="B38" s="47" t="str">
        <f>Prezentace!C40</f>
        <v>Kočí</v>
      </c>
      <c r="C38" s="48" t="str">
        <f>Prezentace!D40</f>
        <v>Josef</v>
      </c>
      <c r="D38" s="11">
        <v>0</v>
      </c>
      <c r="E38" s="19">
        <v>0</v>
      </c>
      <c r="F38" s="22">
        <v>2</v>
      </c>
      <c r="G38" s="11">
        <v>0</v>
      </c>
      <c r="H38" s="12">
        <v>1</v>
      </c>
      <c r="I38" s="12">
        <v>1</v>
      </c>
      <c r="J38" s="12">
        <v>1</v>
      </c>
      <c r="K38" s="12">
        <v>3</v>
      </c>
      <c r="L38" s="12">
        <v>2</v>
      </c>
      <c r="M38" s="12"/>
      <c r="N38" s="12"/>
      <c r="O38" s="12"/>
      <c r="P38" s="12"/>
      <c r="Q38" s="25"/>
      <c r="R38" s="49">
        <f t="shared" si="3"/>
        <v>10</v>
      </c>
      <c r="S38" s="102">
        <f t="shared" si="4"/>
        <v>68</v>
      </c>
      <c r="T38" s="103" t="str">
        <f t="shared" si="5"/>
        <v>ne</v>
      </c>
    </row>
    <row r="39" spans="1:20" ht="15.75">
      <c r="A39" s="46" t="str">
        <f>Prezentace!B41</f>
        <v>R</v>
      </c>
      <c r="B39" s="47" t="str">
        <f>Prezentace!C41</f>
        <v>Kočí</v>
      </c>
      <c r="C39" s="48" t="str">
        <f>Prezentace!D41</f>
        <v>Josef</v>
      </c>
      <c r="D39" s="11">
        <v>3</v>
      </c>
      <c r="E39" s="19">
        <v>3</v>
      </c>
      <c r="F39" s="22">
        <v>2</v>
      </c>
      <c r="G39" s="11"/>
      <c r="H39" s="12"/>
      <c r="I39" s="12"/>
      <c r="J39" s="15"/>
      <c r="K39" s="15"/>
      <c r="L39" s="15"/>
      <c r="M39" s="15"/>
      <c r="N39" s="15"/>
      <c r="O39" s="15"/>
      <c r="P39" s="15"/>
      <c r="Q39" s="26">
        <v>2</v>
      </c>
      <c r="R39" s="49">
        <f t="shared" si="3"/>
        <v>10</v>
      </c>
      <c r="S39" s="102">
        <f t="shared" si="4"/>
        <v>88</v>
      </c>
      <c r="T39" s="103" t="str">
        <f t="shared" si="5"/>
        <v>III.</v>
      </c>
    </row>
    <row r="40" spans="1:20" ht="15.75">
      <c r="A40" s="46" t="str">
        <f>Prezentace!B42</f>
        <v>P</v>
      </c>
      <c r="B40" s="47" t="str">
        <f>Prezentace!C42</f>
        <v>Koch</v>
      </c>
      <c r="C40" s="48" t="str">
        <f>Prezentace!D42</f>
        <v>Miroslav</v>
      </c>
      <c r="D40" s="11">
        <v>4</v>
      </c>
      <c r="E40" s="19">
        <v>3</v>
      </c>
      <c r="F40" s="22">
        <v>0</v>
      </c>
      <c r="G40" s="11">
        <v>0</v>
      </c>
      <c r="H40" s="12">
        <v>0</v>
      </c>
      <c r="I40" s="12">
        <v>0</v>
      </c>
      <c r="J40" s="12">
        <v>0</v>
      </c>
      <c r="K40" s="12">
        <v>2</v>
      </c>
      <c r="L40" s="12">
        <v>1</v>
      </c>
      <c r="M40" s="12"/>
      <c r="N40" s="12"/>
      <c r="O40" s="12"/>
      <c r="P40" s="12"/>
      <c r="Q40" s="25"/>
      <c r="R40" s="49">
        <f t="shared" si="3"/>
        <v>10</v>
      </c>
      <c r="S40" s="102">
        <f t="shared" si="4"/>
        <v>104</v>
      </c>
      <c r="T40" s="103" t="str">
        <f t="shared" si="5"/>
        <v>II.</v>
      </c>
    </row>
    <row r="41" spans="1:20" ht="15.75">
      <c r="A41" s="46" t="str">
        <f>Prezentace!B43</f>
        <v>R</v>
      </c>
      <c r="B41" s="47" t="str">
        <f>Prezentace!C43</f>
        <v>Koch</v>
      </c>
      <c r="C41" s="48" t="str">
        <f>Prezentace!D43</f>
        <v>Miroslav</v>
      </c>
      <c r="D41" s="11">
        <v>3</v>
      </c>
      <c r="E41" s="19">
        <v>2</v>
      </c>
      <c r="F41" s="22">
        <v>3</v>
      </c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25">
        <v>2</v>
      </c>
      <c r="R41" s="49">
        <f t="shared" si="3"/>
        <v>10</v>
      </c>
      <c r="S41" s="102">
        <f t="shared" si="4"/>
        <v>87</v>
      </c>
      <c r="T41" s="103" t="str">
        <f t="shared" si="5"/>
        <v>III.</v>
      </c>
    </row>
    <row r="42" spans="1:20" ht="15.75">
      <c r="A42" s="46" t="str">
        <f>Prezentace!B44</f>
        <v>P</v>
      </c>
      <c r="B42" s="47" t="str">
        <f>Prezentace!C44</f>
        <v>Koliasa</v>
      </c>
      <c r="C42" s="48" t="str">
        <f>Prezentace!D44</f>
        <v>Stanislav</v>
      </c>
      <c r="D42" s="11"/>
      <c r="E42" s="19"/>
      <c r="F42" s="22"/>
      <c r="G42" s="11">
        <v>0</v>
      </c>
      <c r="H42" s="12">
        <v>1</v>
      </c>
      <c r="I42" s="12">
        <v>2</v>
      </c>
      <c r="J42" s="12">
        <v>1</v>
      </c>
      <c r="K42" s="12">
        <v>3</v>
      </c>
      <c r="L42" s="12">
        <v>2</v>
      </c>
      <c r="M42" s="12"/>
      <c r="N42" s="12"/>
      <c r="O42" s="12"/>
      <c r="P42" s="12"/>
      <c r="Q42" s="25">
        <v>1</v>
      </c>
      <c r="R42" s="49">
        <f t="shared" si="3"/>
        <v>10</v>
      </c>
      <c r="S42" s="102">
        <f t="shared" si="4"/>
        <v>60</v>
      </c>
      <c r="T42" s="103" t="str">
        <f t="shared" si="5"/>
        <v>ne</v>
      </c>
    </row>
    <row r="43" spans="1:20" ht="15.75">
      <c r="A43" s="46" t="str">
        <f>Prezentace!B45</f>
        <v>P</v>
      </c>
      <c r="B43" s="47" t="str">
        <f>Prezentace!C45</f>
        <v>Konrád</v>
      </c>
      <c r="C43" s="48" t="str">
        <f>Prezentace!D45</f>
        <v>František</v>
      </c>
      <c r="D43" s="11">
        <v>0</v>
      </c>
      <c r="E43" s="19">
        <v>0</v>
      </c>
      <c r="F43" s="22">
        <v>1</v>
      </c>
      <c r="G43" s="11">
        <v>2</v>
      </c>
      <c r="H43" s="12">
        <v>2</v>
      </c>
      <c r="I43" s="12">
        <v>0</v>
      </c>
      <c r="J43" s="12">
        <v>4</v>
      </c>
      <c r="K43" s="12">
        <v>1</v>
      </c>
      <c r="L43" s="12"/>
      <c r="M43" s="12"/>
      <c r="N43" s="12"/>
      <c r="O43" s="12"/>
      <c r="P43" s="12"/>
      <c r="Q43" s="25"/>
      <c r="R43" s="49">
        <f t="shared" si="3"/>
        <v>10</v>
      </c>
      <c r="S43" s="102">
        <f t="shared" si="4"/>
        <v>80</v>
      </c>
      <c r="T43" s="103" t="str">
        <f t="shared" si="5"/>
        <v>III.</v>
      </c>
    </row>
    <row r="44" spans="1:20" ht="15.75">
      <c r="A44" s="46" t="str">
        <f>Prezentace!B46</f>
        <v>P</v>
      </c>
      <c r="B44" s="47" t="str">
        <f>Prezentace!C46</f>
        <v>Kupsa</v>
      </c>
      <c r="C44" s="48" t="str">
        <f>Prezentace!D46</f>
        <v>Jan</v>
      </c>
      <c r="D44" s="11">
        <v>4</v>
      </c>
      <c r="E44" s="19">
        <v>2</v>
      </c>
      <c r="F44" s="22">
        <v>2</v>
      </c>
      <c r="G44" s="11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</v>
      </c>
      <c r="M44" s="12"/>
      <c r="N44" s="12"/>
      <c r="O44" s="12"/>
      <c r="P44" s="12"/>
      <c r="Q44" s="25">
        <v>1</v>
      </c>
      <c r="R44" s="49">
        <f t="shared" si="3"/>
        <v>10</v>
      </c>
      <c r="S44" s="102">
        <f t="shared" si="4"/>
        <v>99</v>
      </c>
      <c r="T44" s="103" t="str">
        <f t="shared" si="5"/>
        <v>II.</v>
      </c>
    </row>
    <row r="45" spans="1:20" ht="15.75">
      <c r="A45" s="46" t="str">
        <f>Prezentace!B47</f>
        <v>P</v>
      </c>
      <c r="B45" s="47" t="str">
        <f>Prezentace!C47</f>
        <v>Kureš</v>
      </c>
      <c r="C45" s="48" t="str">
        <f>Prezentace!D47</f>
        <v>František</v>
      </c>
      <c r="D45" s="11"/>
      <c r="E45" s="19"/>
      <c r="F45" s="22"/>
      <c r="G45" s="11">
        <v>0</v>
      </c>
      <c r="H45" s="12">
        <v>3</v>
      </c>
      <c r="I45" s="12">
        <v>1</v>
      </c>
      <c r="J45" s="15">
        <v>3</v>
      </c>
      <c r="K45" s="15">
        <v>1</v>
      </c>
      <c r="L45" s="15">
        <v>1</v>
      </c>
      <c r="M45" s="15"/>
      <c r="N45" s="15"/>
      <c r="O45" s="15"/>
      <c r="P45" s="15"/>
      <c r="Q45" s="26">
        <v>1</v>
      </c>
      <c r="R45" s="49">
        <f t="shared" si="3"/>
        <v>10</v>
      </c>
      <c r="S45" s="102">
        <f t="shared" si="4"/>
        <v>67</v>
      </c>
      <c r="T45" s="103" t="str">
        <f t="shared" si="5"/>
        <v>ne</v>
      </c>
    </row>
    <row r="46" spans="1:20" ht="15.75">
      <c r="A46" s="46" t="str">
        <f>Prezentace!B48</f>
        <v>P</v>
      </c>
      <c r="B46" s="47" t="str">
        <f>Prezentace!C48</f>
        <v>Liška</v>
      </c>
      <c r="C46" s="48" t="str">
        <f>Prezentace!D48</f>
        <v>Antonín</v>
      </c>
      <c r="D46" s="11">
        <v>0</v>
      </c>
      <c r="E46" s="19">
        <v>1</v>
      </c>
      <c r="F46" s="22">
        <v>0</v>
      </c>
      <c r="G46" s="11">
        <v>1</v>
      </c>
      <c r="H46" s="12">
        <v>0</v>
      </c>
      <c r="I46" s="12">
        <v>2</v>
      </c>
      <c r="J46" s="12">
        <v>2</v>
      </c>
      <c r="K46" s="12">
        <v>0</v>
      </c>
      <c r="L46" s="12">
        <v>2</v>
      </c>
      <c r="M46" s="12"/>
      <c r="N46" s="12"/>
      <c r="O46" s="12"/>
      <c r="P46" s="12"/>
      <c r="Q46" s="25">
        <v>2</v>
      </c>
      <c r="R46" s="49">
        <f t="shared" si="3"/>
        <v>10</v>
      </c>
      <c r="S46" s="102">
        <f t="shared" si="4"/>
        <v>59</v>
      </c>
      <c r="T46" s="103" t="str">
        <f t="shared" si="5"/>
        <v>ne</v>
      </c>
    </row>
    <row r="47" spans="1:20" ht="15.75">
      <c r="A47" s="46" t="str">
        <f>Prezentace!B49</f>
        <v>P</v>
      </c>
      <c r="B47" s="47" t="str">
        <f>Prezentace!C49</f>
        <v>Marek</v>
      </c>
      <c r="C47" s="48" t="str">
        <f>Prezentace!D49</f>
        <v>Jiří</v>
      </c>
      <c r="D47" s="11">
        <v>2</v>
      </c>
      <c r="E47" s="19">
        <v>3</v>
      </c>
      <c r="F47" s="22">
        <v>5</v>
      </c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25"/>
      <c r="R47" s="49">
        <f t="shared" si="3"/>
        <v>10</v>
      </c>
      <c r="S47" s="102">
        <f t="shared" si="4"/>
        <v>97</v>
      </c>
      <c r="T47" s="103" t="str">
        <f t="shared" si="5"/>
        <v>II.</v>
      </c>
    </row>
    <row r="48" spans="1:20" ht="15.75">
      <c r="A48" s="46" t="str">
        <f>Prezentace!B50</f>
        <v>P</v>
      </c>
      <c r="B48" s="47" t="str">
        <f>Prezentace!C50</f>
        <v>Marešová</v>
      </c>
      <c r="C48" s="48" t="str">
        <f>Prezentace!D50</f>
        <v>Miloslava</v>
      </c>
      <c r="D48" s="11">
        <v>2</v>
      </c>
      <c r="E48" s="19">
        <v>3</v>
      </c>
      <c r="F48" s="22">
        <v>3</v>
      </c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25">
        <v>2</v>
      </c>
      <c r="R48" s="49">
        <f t="shared" si="3"/>
        <v>10</v>
      </c>
      <c r="S48" s="102">
        <f t="shared" si="4"/>
        <v>81</v>
      </c>
      <c r="T48" s="103" t="str">
        <f t="shared" si="5"/>
        <v>III.</v>
      </c>
    </row>
    <row r="49" spans="1:20" ht="15.75">
      <c r="A49" s="46" t="str">
        <f>Prezentace!B51</f>
        <v>R</v>
      </c>
      <c r="B49" s="47" t="str">
        <f>Prezentace!C51</f>
        <v>Marešová</v>
      </c>
      <c r="C49" s="48" t="str">
        <f>Prezentace!D51</f>
        <v>Miloslava</v>
      </c>
      <c r="D49" s="11">
        <v>6</v>
      </c>
      <c r="E49" s="19">
        <v>2</v>
      </c>
      <c r="F49" s="22">
        <v>1</v>
      </c>
      <c r="G49" s="11"/>
      <c r="H49" s="12"/>
      <c r="I49" s="12"/>
      <c r="J49" s="12"/>
      <c r="K49" s="12">
        <v>1</v>
      </c>
      <c r="L49" s="12"/>
      <c r="M49" s="12"/>
      <c r="N49" s="12"/>
      <c r="O49" s="12"/>
      <c r="P49" s="12"/>
      <c r="Q49" s="25"/>
      <c r="R49" s="49">
        <f t="shared" si="3"/>
        <v>10</v>
      </c>
      <c r="S49" s="102">
        <f t="shared" si="4"/>
        <v>122</v>
      </c>
      <c r="T49" s="103" t="str">
        <f t="shared" si="5"/>
        <v>I.</v>
      </c>
    </row>
    <row r="50" spans="1:20" ht="15.75">
      <c r="A50" s="46" t="str">
        <f>Prezentace!B52</f>
        <v>P</v>
      </c>
      <c r="B50" s="47" t="str">
        <f>Prezentace!C52</f>
        <v>Matějka</v>
      </c>
      <c r="C50" s="48" t="str">
        <f>Prezentace!D52</f>
        <v>Milan</v>
      </c>
      <c r="D50" s="11">
        <v>0</v>
      </c>
      <c r="E50" s="19">
        <v>0</v>
      </c>
      <c r="F50" s="22">
        <v>0</v>
      </c>
      <c r="G50" s="11">
        <v>2</v>
      </c>
      <c r="H50" s="12">
        <v>2</v>
      </c>
      <c r="I50" s="12">
        <v>2</v>
      </c>
      <c r="J50" s="12">
        <v>1</v>
      </c>
      <c r="K50" s="12">
        <v>0</v>
      </c>
      <c r="L50" s="12">
        <v>2</v>
      </c>
      <c r="M50" s="12"/>
      <c r="N50" s="12"/>
      <c r="O50" s="12"/>
      <c r="P50" s="12"/>
      <c r="Q50" s="25">
        <v>1</v>
      </c>
      <c r="R50" s="49">
        <f t="shared" si="3"/>
        <v>10</v>
      </c>
      <c r="S50" s="102">
        <f t="shared" si="4"/>
        <v>71</v>
      </c>
      <c r="T50" s="103" t="str">
        <f t="shared" si="5"/>
        <v>ne</v>
      </c>
    </row>
    <row r="51" spans="1:20" ht="15.75">
      <c r="A51" s="46" t="str">
        <f>Prezentace!B53</f>
        <v>P</v>
      </c>
      <c r="B51" s="47" t="str">
        <f>Prezentace!C53</f>
        <v>Mužík ml.</v>
      </c>
      <c r="C51" s="48" t="str">
        <f>Prezentace!D53</f>
        <v>Vladimír</v>
      </c>
      <c r="D51" s="11">
        <v>0</v>
      </c>
      <c r="E51" s="19">
        <v>0</v>
      </c>
      <c r="F51" s="22">
        <v>0</v>
      </c>
      <c r="G51" s="11">
        <v>5</v>
      </c>
      <c r="H51" s="12">
        <v>2</v>
      </c>
      <c r="I51" s="12">
        <v>1</v>
      </c>
      <c r="J51" s="15">
        <v>1</v>
      </c>
      <c r="K51" s="15">
        <v>1</v>
      </c>
      <c r="L51" s="15"/>
      <c r="M51" s="15"/>
      <c r="N51" s="15"/>
      <c r="O51" s="15"/>
      <c r="P51" s="15"/>
      <c r="Q51" s="26"/>
      <c r="R51" s="49">
        <f t="shared" si="3"/>
        <v>10</v>
      </c>
      <c r="S51" s="102">
        <f t="shared" si="4"/>
        <v>89</v>
      </c>
      <c r="T51" s="103" t="str">
        <f t="shared" si="5"/>
        <v>III.</v>
      </c>
    </row>
    <row r="52" spans="1:20" ht="15.75">
      <c r="A52" s="46" t="str">
        <f>Prezentace!B54</f>
        <v>R</v>
      </c>
      <c r="B52" s="47" t="str">
        <f>Prezentace!C54</f>
        <v>Mužík ml.</v>
      </c>
      <c r="C52" s="48" t="str">
        <f>Prezentace!D54</f>
        <v>Vladimír</v>
      </c>
      <c r="D52" s="11">
        <v>0</v>
      </c>
      <c r="E52" s="19">
        <v>0</v>
      </c>
      <c r="F52" s="22">
        <v>0</v>
      </c>
      <c r="G52" s="11">
        <v>1</v>
      </c>
      <c r="H52" s="12">
        <v>2</v>
      </c>
      <c r="I52" s="12">
        <v>1</v>
      </c>
      <c r="J52" s="12">
        <v>1</v>
      </c>
      <c r="K52" s="12">
        <v>2</v>
      </c>
      <c r="L52" s="12">
        <v>1</v>
      </c>
      <c r="M52" s="12"/>
      <c r="N52" s="12"/>
      <c r="O52" s="12"/>
      <c r="P52" s="12"/>
      <c r="Q52" s="25">
        <v>2</v>
      </c>
      <c r="R52" s="49">
        <f t="shared" si="3"/>
        <v>10</v>
      </c>
      <c r="S52" s="102">
        <f t="shared" si="4"/>
        <v>60</v>
      </c>
      <c r="T52" s="103" t="str">
        <f t="shared" si="5"/>
        <v>ne</v>
      </c>
    </row>
    <row r="53" spans="1:20" ht="15.75">
      <c r="A53" s="46" t="str">
        <f>Prezentace!B55</f>
        <v>P</v>
      </c>
      <c r="B53" s="47" t="str">
        <f>Prezentace!C55</f>
        <v>Mužík st.</v>
      </c>
      <c r="C53" s="48" t="str">
        <f>Prezentace!D55</f>
        <v>Vladimír</v>
      </c>
      <c r="D53" s="11">
        <v>3</v>
      </c>
      <c r="E53" s="19">
        <v>5</v>
      </c>
      <c r="F53" s="22">
        <v>0</v>
      </c>
      <c r="G53" s="11">
        <v>0</v>
      </c>
      <c r="H53" s="12">
        <v>0</v>
      </c>
      <c r="I53" s="12">
        <v>0</v>
      </c>
      <c r="J53" s="12">
        <v>0</v>
      </c>
      <c r="K53" s="12">
        <v>1</v>
      </c>
      <c r="L53" s="12"/>
      <c r="M53" s="12"/>
      <c r="N53" s="12"/>
      <c r="O53" s="12"/>
      <c r="P53" s="12"/>
      <c r="Q53" s="25">
        <v>1</v>
      </c>
      <c r="R53" s="49">
        <f t="shared" si="3"/>
        <v>10</v>
      </c>
      <c r="S53" s="102">
        <f t="shared" si="4"/>
        <v>96</v>
      </c>
      <c r="T53" s="103" t="str">
        <f t="shared" si="5"/>
        <v>II.</v>
      </c>
    </row>
    <row r="54" spans="1:20" ht="15.75">
      <c r="A54" s="46" t="str">
        <f>Prezentace!B56</f>
        <v>R</v>
      </c>
      <c r="B54" s="47" t="str">
        <f>Prezentace!C56</f>
        <v>Mužík st.</v>
      </c>
      <c r="C54" s="48" t="str">
        <f>Prezentace!D56</f>
        <v>Vladimír</v>
      </c>
      <c r="D54" s="11">
        <v>6</v>
      </c>
      <c r="E54" s="19">
        <v>2</v>
      </c>
      <c r="F54" s="22">
        <v>0</v>
      </c>
      <c r="G54" s="11">
        <v>0</v>
      </c>
      <c r="H54" s="12">
        <v>0</v>
      </c>
      <c r="I54" s="12">
        <v>0</v>
      </c>
      <c r="J54" s="12">
        <v>0</v>
      </c>
      <c r="K54" s="12">
        <v>2</v>
      </c>
      <c r="L54" s="12"/>
      <c r="M54" s="12"/>
      <c r="N54" s="12"/>
      <c r="O54" s="12"/>
      <c r="P54" s="12"/>
      <c r="Q54" s="25"/>
      <c r="R54" s="49">
        <f t="shared" si="3"/>
        <v>10</v>
      </c>
      <c r="S54" s="102">
        <f t="shared" si="4"/>
        <v>120</v>
      </c>
      <c r="T54" s="103" t="str">
        <f t="shared" si="5"/>
        <v>I.</v>
      </c>
    </row>
    <row r="55" spans="1:20" ht="15.75">
      <c r="A55" s="46" t="str">
        <f>Prezentace!B57</f>
        <v>P</v>
      </c>
      <c r="B55" s="47" t="str">
        <f>Prezentace!C57</f>
        <v>Pakosta</v>
      </c>
      <c r="C55" s="48" t="str">
        <f>Prezentace!D57</f>
        <v>Karel</v>
      </c>
      <c r="D55" s="11">
        <v>5</v>
      </c>
      <c r="E55" s="19">
        <v>4</v>
      </c>
      <c r="F55" s="22">
        <v>0</v>
      </c>
      <c r="G55" s="11">
        <v>0</v>
      </c>
      <c r="H55" s="12">
        <v>0</v>
      </c>
      <c r="I55" s="12">
        <v>0</v>
      </c>
      <c r="J55" s="12">
        <v>0</v>
      </c>
      <c r="K55" s="12">
        <v>1</v>
      </c>
      <c r="L55" s="12"/>
      <c r="M55" s="12"/>
      <c r="N55" s="12"/>
      <c r="O55" s="12"/>
      <c r="P55" s="12"/>
      <c r="Q55" s="25"/>
      <c r="R55" s="49">
        <f t="shared" si="3"/>
        <v>10</v>
      </c>
      <c r="S55" s="102">
        <f t="shared" si="4"/>
        <v>117</v>
      </c>
      <c r="T55" s="103" t="str">
        <f t="shared" si="5"/>
        <v>I.</v>
      </c>
    </row>
    <row r="56" spans="1:20" ht="15.75">
      <c r="A56" s="46" t="str">
        <f>Prezentace!B58</f>
        <v>R</v>
      </c>
      <c r="B56" s="47" t="str">
        <f>Prezentace!C58</f>
        <v>Pavelka</v>
      </c>
      <c r="C56" s="48" t="str">
        <f>Prezentace!D58</f>
        <v>Ivan</v>
      </c>
      <c r="D56" s="11">
        <v>2</v>
      </c>
      <c r="E56" s="19">
        <v>3</v>
      </c>
      <c r="F56" s="22">
        <v>1</v>
      </c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25">
        <v>4</v>
      </c>
      <c r="R56" s="49">
        <f t="shared" si="3"/>
        <v>10</v>
      </c>
      <c r="S56" s="102">
        <f t="shared" si="4"/>
        <v>65</v>
      </c>
      <c r="T56" s="103" t="str">
        <f t="shared" si="5"/>
        <v>ne</v>
      </c>
    </row>
    <row r="57" spans="1:20" ht="15.75">
      <c r="A57" s="46" t="str">
        <f>Prezentace!B59</f>
        <v>P</v>
      </c>
      <c r="B57" s="47" t="str">
        <f>Prezentace!C59</f>
        <v>Plecer</v>
      </c>
      <c r="C57" s="48" t="str">
        <f>Prezentace!D59</f>
        <v>Josef</v>
      </c>
      <c r="D57" s="11">
        <v>1</v>
      </c>
      <c r="E57" s="19">
        <v>1</v>
      </c>
      <c r="F57" s="22">
        <v>1</v>
      </c>
      <c r="G57" s="11">
        <v>0</v>
      </c>
      <c r="H57" s="12">
        <v>0</v>
      </c>
      <c r="I57" s="12">
        <v>2</v>
      </c>
      <c r="J57" s="15">
        <v>2</v>
      </c>
      <c r="K57" s="15">
        <v>2</v>
      </c>
      <c r="L57" s="15">
        <v>0</v>
      </c>
      <c r="M57" s="15"/>
      <c r="N57" s="15"/>
      <c r="O57" s="15"/>
      <c r="P57" s="15"/>
      <c r="Q57" s="26">
        <v>1</v>
      </c>
      <c r="R57" s="49">
        <f t="shared" si="3"/>
        <v>10</v>
      </c>
      <c r="S57" s="102">
        <f t="shared" si="4"/>
        <v>74</v>
      </c>
      <c r="T57" s="103" t="str">
        <f t="shared" si="5"/>
        <v>ne</v>
      </c>
    </row>
    <row r="58" spans="1:20" ht="15.75">
      <c r="A58" s="46" t="str">
        <f>Prezentace!B60</f>
        <v>R</v>
      </c>
      <c r="B58" s="47" t="str">
        <f>Prezentace!C60</f>
        <v>Plecer</v>
      </c>
      <c r="C58" s="48" t="str">
        <f>Prezentace!D60</f>
        <v>Josef</v>
      </c>
      <c r="D58" s="11">
        <v>0</v>
      </c>
      <c r="E58" s="19">
        <v>0</v>
      </c>
      <c r="F58" s="22">
        <v>0</v>
      </c>
      <c r="G58" s="11">
        <v>0</v>
      </c>
      <c r="H58" s="12">
        <v>3</v>
      </c>
      <c r="I58" s="12">
        <v>1</v>
      </c>
      <c r="J58" s="12">
        <v>2</v>
      </c>
      <c r="K58" s="12">
        <v>2</v>
      </c>
      <c r="L58" s="12">
        <v>1</v>
      </c>
      <c r="M58" s="12"/>
      <c r="N58" s="12"/>
      <c r="O58" s="12"/>
      <c r="P58" s="12"/>
      <c r="Q58" s="25">
        <v>1</v>
      </c>
      <c r="R58" s="49">
        <f t="shared" si="3"/>
        <v>10</v>
      </c>
      <c r="S58" s="102">
        <f t="shared" si="4"/>
        <v>66</v>
      </c>
      <c r="T58" s="103" t="str">
        <f t="shared" si="5"/>
        <v>ne</v>
      </c>
    </row>
    <row r="59" spans="1:20" ht="15.75">
      <c r="A59" s="46" t="str">
        <f>Prezentace!B61</f>
        <v>P</v>
      </c>
      <c r="B59" s="47" t="str">
        <f>Prezentace!C61</f>
        <v>Pokorný</v>
      </c>
      <c r="C59" s="48" t="str">
        <f>Prezentace!D61</f>
        <v>Jaroslav</v>
      </c>
      <c r="D59" s="11">
        <v>2</v>
      </c>
      <c r="E59" s="19">
        <v>4</v>
      </c>
      <c r="F59" s="22">
        <v>4</v>
      </c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25"/>
      <c r="R59" s="49">
        <f t="shared" si="3"/>
        <v>10</v>
      </c>
      <c r="S59" s="102">
        <f t="shared" si="4"/>
        <v>98</v>
      </c>
      <c r="T59" s="103" t="str">
        <f t="shared" si="5"/>
        <v>II.</v>
      </c>
    </row>
    <row r="60" spans="1:20" ht="15.75">
      <c r="A60" s="46" t="str">
        <f>Prezentace!B62</f>
        <v>R</v>
      </c>
      <c r="B60" s="47" t="str">
        <f>Prezentace!C62</f>
        <v>Pokorný</v>
      </c>
      <c r="C60" s="48" t="str">
        <f>Prezentace!D62</f>
        <v>Jaroslav</v>
      </c>
      <c r="D60" s="11">
        <v>2</v>
      </c>
      <c r="E60" s="19">
        <v>3</v>
      </c>
      <c r="F60" s="22">
        <v>1</v>
      </c>
      <c r="G60" s="11"/>
      <c r="H60" s="12"/>
      <c r="I60" s="12"/>
      <c r="J60" s="12"/>
      <c r="K60" s="12"/>
      <c r="L60" s="12"/>
      <c r="M60" s="12"/>
      <c r="N60" s="12"/>
      <c r="O60" s="12"/>
      <c r="P60" s="12"/>
      <c r="Q60" s="25">
        <v>4</v>
      </c>
      <c r="R60" s="49">
        <f t="shared" si="3"/>
        <v>10</v>
      </c>
      <c r="S60" s="102">
        <f t="shared" si="4"/>
        <v>65</v>
      </c>
      <c r="T60" s="103" t="str">
        <f t="shared" si="5"/>
        <v>ne</v>
      </c>
    </row>
    <row r="61" spans="1:20" ht="15.75">
      <c r="A61" s="46" t="str">
        <f>Prezentace!B63</f>
        <v>P</v>
      </c>
      <c r="B61" s="47" t="str">
        <f>Prezentace!C63</f>
        <v>Pour</v>
      </c>
      <c r="C61" s="48" t="str">
        <f>Prezentace!D63</f>
        <v>Miloš</v>
      </c>
      <c r="D61" s="11">
        <v>2</v>
      </c>
      <c r="E61" s="19">
        <v>0</v>
      </c>
      <c r="F61" s="22">
        <v>5</v>
      </c>
      <c r="G61" s="11">
        <v>0</v>
      </c>
      <c r="H61" s="12">
        <v>0</v>
      </c>
      <c r="I61" s="12">
        <v>1</v>
      </c>
      <c r="J61" s="12">
        <v>0</v>
      </c>
      <c r="K61" s="12">
        <v>1</v>
      </c>
      <c r="L61" s="12">
        <v>1</v>
      </c>
      <c r="M61" s="12"/>
      <c r="N61" s="12"/>
      <c r="O61" s="12"/>
      <c r="P61" s="12"/>
      <c r="Q61" s="25"/>
      <c r="R61" s="49">
        <f t="shared" si="3"/>
        <v>10</v>
      </c>
      <c r="S61" s="102">
        <f t="shared" si="4"/>
        <v>89</v>
      </c>
      <c r="T61" s="103" t="str">
        <f t="shared" si="5"/>
        <v>III.</v>
      </c>
    </row>
    <row r="62" spans="1:20" ht="15.75">
      <c r="A62" s="46" t="str">
        <f>Prezentace!B64</f>
        <v>P</v>
      </c>
      <c r="B62" s="47" t="str">
        <f>Prezentace!C64</f>
        <v>Pražáková</v>
      </c>
      <c r="C62" s="48" t="str">
        <f>Prezentace!D64</f>
        <v>Lenka</v>
      </c>
      <c r="D62" s="11">
        <v>0</v>
      </c>
      <c r="E62" s="19">
        <v>1</v>
      </c>
      <c r="F62" s="22">
        <v>0</v>
      </c>
      <c r="G62" s="11">
        <v>1</v>
      </c>
      <c r="H62" s="12">
        <v>2</v>
      </c>
      <c r="I62" s="12">
        <v>3</v>
      </c>
      <c r="J62" s="12">
        <v>0</v>
      </c>
      <c r="K62" s="12">
        <v>1</v>
      </c>
      <c r="L62" s="12">
        <v>1</v>
      </c>
      <c r="M62" s="12"/>
      <c r="N62" s="12"/>
      <c r="O62" s="12"/>
      <c r="P62" s="12"/>
      <c r="Q62" s="25">
        <v>1</v>
      </c>
      <c r="R62" s="49">
        <f t="shared" si="3"/>
        <v>10</v>
      </c>
      <c r="S62" s="102">
        <f t="shared" si="4"/>
        <v>72</v>
      </c>
      <c r="T62" s="103" t="str">
        <f t="shared" si="5"/>
        <v>ne</v>
      </c>
    </row>
    <row r="63" spans="1:20" ht="15.75">
      <c r="A63" s="46" t="str">
        <f>Prezentace!B65</f>
        <v>P</v>
      </c>
      <c r="B63" s="47" t="str">
        <f>Prezentace!C65</f>
        <v>Rendl</v>
      </c>
      <c r="C63" s="48" t="str">
        <f>Prezentace!D65</f>
        <v>Josef</v>
      </c>
      <c r="D63" s="11">
        <v>6</v>
      </c>
      <c r="E63" s="19">
        <v>3</v>
      </c>
      <c r="F63" s="22">
        <v>0</v>
      </c>
      <c r="G63" s="11"/>
      <c r="H63" s="12"/>
      <c r="I63" s="12"/>
      <c r="J63" s="15"/>
      <c r="K63" s="15"/>
      <c r="L63" s="15"/>
      <c r="M63" s="15"/>
      <c r="N63" s="15"/>
      <c r="O63" s="15"/>
      <c r="P63" s="15"/>
      <c r="Q63" s="26">
        <v>1</v>
      </c>
      <c r="R63" s="49">
        <f t="shared" si="3"/>
        <v>10</v>
      </c>
      <c r="S63" s="102">
        <f t="shared" si="4"/>
        <v>117</v>
      </c>
      <c r="T63" s="103" t="str">
        <f t="shared" si="5"/>
        <v>I.</v>
      </c>
    </row>
    <row r="64" spans="1:20" ht="15.75">
      <c r="A64" s="46" t="str">
        <f>Prezentace!B66</f>
        <v>R</v>
      </c>
      <c r="B64" s="47" t="str">
        <f>Prezentace!C66</f>
        <v>Rendl</v>
      </c>
      <c r="C64" s="48" t="str">
        <f>Prezentace!D66</f>
        <v>Josef</v>
      </c>
      <c r="D64" s="11">
        <v>5</v>
      </c>
      <c r="E64" s="19">
        <v>1</v>
      </c>
      <c r="F64" s="22">
        <v>3</v>
      </c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25">
        <v>1</v>
      </c>
      <c r="R64" s="49">
        <f t="shared" si="3"/>
        <v>10</v>
      </c>
      <c r="S64" s="102">
        <f t="shared" si="4"/>
        <v>108</v>
      </c>
      <c r="T64" s="103" t="str">
        <f t="shared" si="5"/>
        <v>II.</v>
      </c>
    </row>
    <row r="65" spans="1:20" ht="15.75">
      <c r="A65" s="46" t="str">
        <f>Prezentace!B67</f>
        <v>P</v>
      </c>
      <c r="B65" s="47" t="str">
        <f>Prezentace!C67</f>
        <v>Rendl</v>
      </c>
      <c r="C65" s="48" t="str">
        <f>Prezentace!D67</f>
        <v>Pavel</v>
      </c>
      <c r="D65" s="11">
        <v>4</v>
      </c>
      <c r="E65" s="19">
        <v>3</v>
      </c>
      <c r="F65" s="22">
        <v>1</v>
      </c>
      <c r="G65" s="11">
        <v>0</v>
      </c>
      <c r="H65" s="12">
        <v>0</v>
      </c>
      <c r="I65" s="12">
        <v>0</v>
      </c>
      <c r="J65" s="12">
        <v>0</v>
      </c>
      <c r="K65" s="12">
        <v>1</v>
      </c>
      <c r="L65" s="12">
        <v>1</v>
      </c>
      <c r="M65" s="12"/>
      <c r="N65" s="12"/>
      <c r="O65" s="12"/>
      <c r="P65" s="12"/>
      <c r="Q65" s="25"/>
      <c r="R65" s="49">
        <f t="shared" si="3"/>
        <v>10</v>
      </c>
      <c r="S65" s="102">
        <f t="shared" si="4"/>
        <v>106</v>
      </c>
      <c r="T65" s="103" t="str">
        <f t="shared" si="5"/>
        <v>II.</v>
      </c>
    </row>
    <row r="66" spans="1:20" ht="15.75">
      <c r="A66" s="46" t="str">
        <f>Prezentace!B68</f>
        <v>R</v>
      </c>
      <c r="B66" s="47" t="str">
        <f>Prezentace!C68</f>
        <v>Rendl</v>
      </c>
      <c r="C66" s="48" t="str">
        <f>Prezentace!D68</f>
        <v>Pavel</v>
      </c>
      <c r="D66" s="11">
        <v>4</v>
      </c>
      <c r="E66" s="19">
        <v>3</v>
      </c>
      <c r="F66" s="22">
        <v>2</v>
      </c>
      <c r="G66" s="11">
        <v>0</v>
      </c>
      <c r="H66" s="12">
        <v>0</v>
      </c>
      <c r="I66" s="12">
        <v>0</v>
      </c>
      <c r="J66" s="12">
        <v>1</v>
      </c>
      <c r="K66" s="12"/>
      <c r="L66" s="12"/>
      <c r="M66" s="12"/>
      <c r="N66" s="12"/>
      <c r="O66" s="12"/>
      <c r="P66" s="12"/>
      <c r="Q66" s="25"/>
      <c r="R66" s="49">
        <f t="shared" si="3"/>
        <v>10</v>
      </c>
      <c r="S66" s="102">
        <f t="shared" si="4"/>
        <v>110</v>
      </c>
      <c r="T66" s="103" t="str">
        <f t="shared" si="5"/>
        <v>I.</v>
      </c>
    </row>
    <row r="67" spans="1:20" ht="15.75">
      <c r="A67" s="46" t="str">
        <f>Prezentace!B69</f>
        <v>P</v>
      </c>
      <c r="B67" s="47" t="str">
        <f>Prezentace!C69</f>
        <v>Řeháček</v>
      </c>
      <c r="C67" s="48" t="str">
        <f>Prezentace!D69</f>
        <v>Martin</v>
      </c>
      <c r="D67" s="11">
        <v>0</v>
      </c>
      <c r="E67" s="19">
        <v>0</v>
      </c>
      <c r="F67" s="22">
        <v>0</v>
      </c>
      <c r="G67" s="11">
        <v>0</v>
      </c>
      <c r="H67" s="12">
        <v>2</v>
      </c>
      <c r="I67" s="12">
        <v>3</v>
      </c>
      <c r="J67" s="12">
        <v>2</v>
      </c>
      <c r="K67" s="12">
        <v>2</v>
      </c>
      <c r="L67" s="12">
        <v>1</v>
      </c>
      <c r="M67" s="12"/>
      <c r="N67" s="12"/>
      <c r="O67" s="12"/>
      <c r="P67" s="12"/>
      <c r="Q67" s="25"/>
      <c r="R67" s="49">
        <f t="shared" si="3"/>
        <v>10</v>
      </c>
      <c r="S67" s="102">
        <f t="shared" si="4"/>
        <v>73</v>
      </c>
      <c r="T67" s="103" t="str">
        <f t="shared" si="5"/>
        <v>ne</v>
      </c>
    </row>
    <row r="68" spans="1:20" ht="15.75">
      <c r="A68" s="46" t="str">
        <f>Prezentace!B70</f>
        <v>P</v>
      </c>
      <c r="B68" s="47" t="str">
        <f>Prezentace!C70</f>
        <v>Seitl</v>
      </c>
      <c r="C68" s="48" t="str">
        <f>Prezentace!D70</f>
        <v>Aleš</v>
      </c>
      <c r="D68" s="11">
        <v>4</v>
      </c>
      <c r="E68" s="19">
        <v>2</v>
      </c>
      <c r="F68" s="22">
        <v>1</v>
      </c>
      <c r="G68" s="11">
        <v>0</v>
      </c>
      <c r="H68" s="12">
        <v>0</v>
      </c>
      <c r="I68" s="12">
        <v>0</v>
      </c>
      <c r="J68" s="12">
        <v>0</v>
      </c>
      <c r="K68" s="12">
        <v>1</v>
      </c>
      <c r="L68" s="12">
        <v>0</v>
      </c>
      <c r="M68" s="12"/>
      <c r="N68" s="12"/>
      <c r="O68" s="12"/>
      <c r="P68" s="12"/>
      <c r="Q68" s="25">
        <v>2</v>
      </c>
      <c r="R68" s="49">
        <f t="shared" si="3"/>
        <v>10</v>
      </c>
      <c r="S68" s="102">
        <f t="shared" si="4"/>
        <v>92</v>
      </c>
      <c r="T68" s="103" t="str">
        <f t="shared" si="5"/>
        <v>III.</v>
      </c>
    </row>
    <row r="69" spans="1:20" ht="15.75">
      <c r="A69" s="46" t="str">
        <f>Prezentace!B71</f>
        <v>R</v>
      </c>
      <c r="B69" s="47" t="str">
        <f>Prezentace!C71</f>
        <v>Seitl</v>
      </c>
      <c r="C69" s="48" t="str">
        <f>Prezentace!D71</f>
        <v>Aleš</v>
      </c>
      <c r="D69" s="11">
        <v>3</v>
      </c>
      <c r="E69" s="19">
        <v>3</v>
      </c>
      <c r="F69" s="22">
        <v>2</v>
      </c>
      <c r="G69" s="11"/>
      <c r="H69" s="12"/>
      <c r="I69" s="12"/>
      <c r="J69" s="15"/>
      <c r="K69" s="15"/>
      <c r="L69" s="15"/>
      <c r="M69" s="15"/>
      <c r="N69" s="15"/>
      <c r="O69" s="15"/>
      <c r="P69" s="15"/>
      <c r="Q69" s="26">
        <v>2</v>
      </c>
      <c r="R69" s="49">
        <f t="shared" si="3"/>
        <v>10</v>
      </c>
      <c r="S69" s="102">
        <f t="shared" si="4"/>
        <v>88</v>
      </c>
      <c r="T69" s="103" t="str">
        <f t="shared" si="5"/>
        <v>III.</v>
      </c>
    </row>
    <row r="70" spans="1:20" ht="15.75">
      <c r="A70" s="46" t="str">
        <f>Prezentace!B72</f>
        <v>P</v>
      </c>
      <c r="B70" s="47" t="str">
        <f>Prezentace!C72</f>
        <v>Seitl</v>
      </c>
      <c r="C70" s="48" t="str">
        <f>Prezentace!D72</f>
        <v>Karel</v>
      </c>
      <c r="D70" s="11">
        <v>0</v>
      </c>
      <c r="E70" s="19">
        <v>0</v>
      </c>
      <c r="F70" s="22">
        <v>1</v>
      </c>
      <c r="G70" s="11">
        <v>0</v>
      </c>
      <c r="H70" s="12">
        <v>0</v>
      </c>
      <c r="I70" s="12">
        <v>0</v>
      </c>
      <c r="J70" s="12">
        <v>1</v>
      </c>
      <c r="K70" s="12">
        <v>3</v>
      </c>
      <c r="L70" s="12">
        <v>1</v>
      </c>
      <c r="M70" s="12"/>
      <c r="N70" s="12"/>
      <c r="O70" s="12"/>
      <c r="P70" s="12"/>
      <c r="Q70" s="25">
        <v>4</v>
      </c>
      <c r="R70" s="49">
        <f t="shared" si="3"/>
        <v>10</v>
      </c>
      <c r="S70" s="102">
        <f t="shared" si="4"/>
        <v>38</v>
      </c>
      <c r="T70" s="103" t="str">
        <f t="shared" si="5"/>
        <v>ne</v>
      </c>
    </row>
    <row r="71" spans="1:20" ht="15.75">
      <c r="A71" s="46" t="str">
        <f>Prezentace!B73</f>
        <v>R</v>
      </c>
      <c r="B71" s="47" t="str">
        <f>Prezentace!C73</f>
        <v>Seitl</v>
      </c>
      <c r="C71" s="48" t="str">
        <f>Prezentace!D73</f>
        <v>Karel</v>
      </c>
      <c r="D71" s="11">
        <v>0</v>
      </c>
      <c r="E71" s="19">
        <v>0</v>
      </c>
      <c r="F71" s="22">
        <v>1</v>
      </c>
      <c r="G71" s="11">
        <v>0</v>
      </c>
      <c r="H71" s="12">
        <v>2</v>
      </c>
      <c r="I71" s="12">
        <v>0</v>
      </c>
      <c r="J71" s="12">
        <v>2</v>
      </c>
      <c r="K71" s="12">
        <v>2</v>
      </c>
      <c r="L71" s="12">
        <v>1</v>
      </c>
      <c r="M71" s="12"/>
      <c r="N71" s="12"/>
      <c r="O71" s="12"/>
      <c r="P71" s="12"/>
      <c r="Q71" s="25">
        <v>2</v>
      </c>
      <c r="R71" s="49">
        <f t="shared" si="3"/>
        <v>10</v>
      </c>
      <c r="S71" s="102">
        <f t="shared" si="4"/>
        <v>57</v>
      </c>
      <c r="T71" s="103" t="str">
        <f t="shared" si="5"/>
        <v>ne</v>
      </c>
    </row>
    <row r="72" spans="1:20" ht="15.75">
      <c r="A72" s="46" t="str">
        <f>Prezentace!B74</f>
        <v>P</v>
      </c>
      <c r="B72" s="47" t="str">
        <f>Prezentace!C74</f>
        <v>Šmíd</v>
      </c>
      <c r="C72" s="48" t="str">
        <f>Prezentace!D74</f>
        <v>Karel</v>
      </c>
      <c r="D72" s="11">
        <v>6</v>
      </c>
      <c r="E72" s="19">
        <v>2</v>
      </c>
      <c r="F72" s="22">
        <v>1</v>
      </c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25">
        <v>1</v>
      </c>
      <c r="R72" s="49">
        <f t="shared" si="3"/>
        <v>10</v>
      </c>
      <c r="S72" s="102">
        <f t="shared" si="4"/>
        <v>116</v>
      </c>
      <c r="T72" s="103" t="str">
        <f t="shared" si="5"/>
        <v>I.</v>
      </c>
    </row>
    <row r="73" spans="1:20" ht="15.75">
      <c r="A73" s="46" t="str">
        <f>Prezentace!B75</f>
        <v>R</v>
      </c>
      <c r="B73" s="47" t="str">
        <f>Prezentace!C75</f>
        <v>Šmíd</v>
      </c>
      <c r="C73" s="48" t="str">
        <f>Prezentace!D75</f>
        <v>Karel</v>
      </c>
      <c r="D73" s="11">
        <v>0</v>
      </c>
      <c r="E73" s="19">
        <v>0</v>
      </c>
      <c r="F73" s="22">
        <v>0</v>
      </c>
      <c r="G73" s="11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/>
      <c r="N73" s="12"/>
      <c r="O73" s="12"/>
      <c r="P73" s="12"/>
      <c r="Q73" s="25">
        <v>10</v>
      </c>
      <c r="R73" s="49">
        <f t="shared" si="3"/>
        <v>10</v>
      </c>
      <c r="S73" s="102">
        <f t="shared" si="4"/>
        <v>0</v>
      </c>
      <c r="T73" s="103" t="str">
        <f t="shared" si="5"/>
        <v>ne</v>
      </c>
    </row>
    <row r="74" spans="1:20" ht="15.75">
      <c r="A74" s="46" t="str">
        <f>Prezentace!B76</f>
        <v>P</v>
      </c>
      <c r="B74" s="47" t="str">
        <f>Prezentace!C76</f>
        <v>Švarc ml.</v>
      </c>
      <c r="C74" s="48" t="str">
        <f>Prezentace!D76</f>
        <v>Vlastimil</v>
      </c>
      <c r="D74" s="11">
        <v>4</v>
      </c>
      <c r="E74" s="19">
        <v>4</v>
      </c>
      <c r="F74" s="22">
        <v>1</v>
      </c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25">
        <v>1</v>
      </c>
      <c r="R74" s="49">
        <f t="shared" si="3"/>
        <v>10</v>
      </c>
      <c r="S74" s="102">
        <f t="shared" si="4"/>
        <v>104</v>
      </c>
      <c r="T74" s="103" t="str">
        <f t="shared" si="5"/>
        <v>II.</v>
      </c>
    </row>
    <row r="75" spans="1:20" ht="15.75">
      <c r="A75" s="46" t="str">
        <f>Prezentace!B77</f>
        <v>R</v>
      </c>
      <c r="B75" s="47" t="str">
        <f>Prezentace!C77</f>
        <v>Švarc ml.</v>
      </c>
      <c r="C75" s="48" t="str">
        <f>Prezentace!D77</f>
        <v>Vlastimil</v>
      </c>
      <c r="D75" s="11">
        <v>3</v>
      </c>
      <c r="E75" s="19">
        <v>6</v>
      </c>
      <c r="F75" s="22">
        <v>1</v>
      </c>
      <c r="G75" s="11"/>
      <c r="H75" s="12"/>
      <c r="I75" s="12"/>
      <c r="J75" s="15"/>
      <c r="K75" s="15"/>
      <c r="L75" s="15"/>
      <c r="M75" s="15"/>
      <c r="N75" s="15"/>
      <c r="O75" s="15"/>
      <c r="P75" s="15"/>
      <c r="Q75" s="26"/>
      <c r="R75" s="49">
        <f t="shared" si="3"/>
        <v>10</v>
      </c>
      <c r="S75" s="102">
        <f t="shared" si="4"/>
        <v>107</v>
      </c>
      <c r="T75" s="103" t="str">
        <f t="shared" si="5"/>
        <v>II.</v>
      </c>
    </row>
    <row r="76" spans="1:20" ht="15.75">
      <c r="A76" s="46" t="str">
        <f>Prezentace!B78</f>
        <v>R</v>
      </c>
      <c r="B76" s="47" t="str">
        <f>Prezentace!C78</f>
        <v>Švarc st.</v>
      </c>
      <c r="C76" s="48" t="str">
        <f>Prezentace!D78</f>
        <v>Vlastimil</v>
      </c>
      <c r="D76" s="11">
        <v>4</v>
      </c>
      <c r="E76" s="19">
        <v>2</v>
      </c>
      <c r="F76" s="22">
        <v>0</v>
      </c>
      <c r="G76" s="11"/>
      <c r="H76" s="12"/>
      <c r="I76" s="12"/>
      <c r="J76" s="12"/>
      <c r="K76" s="12"/>
      <c r="L76" s="12">
        <v>1</v>
      </c>
      <c r="M76" s="12"/>
      <c r="N76" s="12"/>
      <c r="O76" s="12"/>
      <c r="P76" s="12"/>
      <c r="Q76" s="25">
        <v>3</v>
      </c>
      <c r="R76" s="49">
        <f t="shared" si="3"/>
        <v>10</v>
      </c>
      <c r="S76" s="102">
        <f t="shared" si="4"/>
        <v>83</v>
      </c>
      <c r="T76" s="103" t="str">
        <f t="shared" si="5"/>
        <v>III.</v>
      </c>
    </row>
    <row r="77" spans="1:20" ht="15.75">
      <c r="A77" s="46" t="str">
        <f>Prezentace!B79</f>
        <v>P</v>
      </c>
      <c r="B77" s="47" t="str">
        <f>Prezentace!C79</f>
        <v>Švihálek</v>
      </c>
      <c r="C77" s="48" t="str">
        <f>Prezentace!D79</f>
        <v>Jiří</v>
      </c>
      <c r="D77" s="11">
        <v>4</v>
      </c>
      <c r="E77" s="19">
        <v>2</v>
      </c>
      <c r="F77" s="22">
        <v>1</v>
      </c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25">
        <v>3</v>
      </c>
      <c r="R77" s="49">
        <f t="shared" si="3"/>
        <v>10</v>
      </c>
      <c r="S77" s="102">
        <f t="shared" si="4"/>
        <v>86</v>
      </c>
      <c r="T77" s="103" t="str">
        <f t="shared" si="5"/>
        <v>III.</v>
      </c>
    </row>
    <row r="78" spans="1:20" ht="15.75">
      <c r="A78" s="46" t="str">
        <f>Prezentace!B80</f>
        <v>R</v>
      </c>
      <c r="B78" s="47" t="str">
        <f>Prezentace!C80</f>
        <v>Švihálek</v>
      </c>
      <c r="C78" s="48" t="str">
        <f>Prezentace!D80</f>
        <v>Jiří</v>
      </c>
      <c r="D78" s="11">
        <v>1</v>
      </c>
      <c r="E78" s="19">
        <v>4</v>
      </c>
      <c r="F78" s="22">
        <v>3</v>
      </c>
      <c r="G78" s="11">
        <v>0</v>
      </c>
      <c r="H78" s="12">
        <v>0</v>
      </c>
      <c r="I78" s="12">
        <v>0</v>
      </c>
      <c r="J78" s="12">
        <v>0</v>
      </c>
      <c r="K78" s="12">
        <v>0</v>
      </c>
      <c r="L78" s="12">
        <v>1</v>
      </c>
      <c r="M78" s="12"/>
      <c r="N78" s="12"/>
      <c r="O78" s="12"/>
      <c r="P78" s="12"/>
      <c r="Q78" s="25">
        <v>1</v>
      </c>
      <c r="R78" s="49">
        <f t="shared" si="3"/>
        <v>10</v>
      </c>
      <c r="S78" s="102">
        <f t="shared" si="4"/>
        <v>80</v>
      </c>
      <c r="T78" s="103" t="str">
        <f t="shared" si="5"/>
        <v>III.</v>
      </c>
    </row>
    <row r="79" spans="1:20" ht="15.75">
      <c r="A79" s="46" t="str">
        <f>Prezentace!B81</f>
        <v>P</v>
      </c>
      <c r="B79" s="47" t="str">
        <f>Prezentace!C81</f>
        <v>Tkaczik</v>
      </c>
      <c r="C79" s="48" t="str">
        <f>Prezentace!D81</f>
        <v>Jan</v>
      </c>
      <c r="D79" s="11">
        <v>2</v>
      </c>
      <c r="E79" s="19">
        <v>3</v>
      </c>
      <c r="F79" s="22">
        <v>1</v>
      </c>
      <c r="G79" s="11">
        <v>0</v>
      </c>
      <c r="H79" s="12">
        <v>0</v>
      </c>
      <c r="I79" s="12">
        <v>1</v>
      </c>
      <c r="J79" s="12">
        <v>1</v>
      </c>
      <c r="K79" s="12"/>
      <c r="L79" s="12"/>
      <c r="M79" s="12"/>
      <c r="N79" s="12"/>
      <c r="O79" s="12"/>
      <c r="P79" s="12"/>
      <c r="Q79" s="25">
        <v>2</v>
      </c>
      <c r="R79" s="49">
        <f t="shared" si="3"/>
        <v>10</v>
      </c>
      <c r="S79" s="102">
        <f t="shared" si="4"/>
        <v>80</v>
      </c>
      <c r="T79" s="103" t="str">
        <f t="shared" si="5"/>
        <v>III.</v>
      </c>
    </row>
    <row r="80" spans="1:20" ht="15.75">
      <c r="A80" s="46" t="str">
        <f>Prezentace!B82</f>
        <v>P</v>
      </c>
      <c r="B80" s="47" t="str">
        <f>Prezentace!C82</f>
        <v>Tůmová</v>
      </c>
      <c r="C80" s="48" t="str">
        <f>Prezentace!D82</f>
        <v>Martina</v>
      </c>
      <c r="D80" s="11">
        <v>0</v>
      </c>
      <c r="E80" s="19">
        <v>1</v>
      </c>
      <c r="F80" s="22">
        <v>1</v>
      </c>
      <c r="G80" s="11">
        <v>0</v>
      </c>
      <c r="H80" s="12">
        <v>0</v>
      </c>
      <c r="I80" s="12">
        <v>2</v>
      </c>
      <c r="J80" s="12">
        <v>2</v>
      </c>
      <c r="K80" s="12">
        <v>0</v>
      </c>
      <c r="L80" s="12">
        <v>0</v>
      </c>
      <c r="M80" s="12"/>
      <c r="N80" s="12"/>
      <c r="O80" s="12"/>
      <c r="P80" s="12"/>
      <c r="Q80" s="25">
        <v>4</v>
      </c>
      <c r="R80" s="49">
        <f aca="true" t="shared" si="6" ref="R80:R95">SUM(D80:Q80)</f>
        <v>10</v>
      </c>
      <c r="S80" s="102">
        <f aca="true" t="shared" si="7" ref="S80:S95">IF(C80=0,"©",IF(R80=0,"nebyl",(D80*15+E80*9+F80*8+G80*10+H80*9+I80*8+J80*7+K80*6+L80*5+Q80*0)))</f>
        <v>47</v>
      </c>
      <c r="T80" s="103" t="str">
        <f aca="true" t="shared" si="8" ref="T80:T95">IF(S80="©","NE",IF(S80="nebyl","NE",IF(S80&gt;=125,"M",IF(S80&gt;=110,"I.",IF(S80&gt;=95,"II.",IF(S80&gt;=80,"III.","ne"))))))</f>
        <v>ne</v>
      </c>
    </row>
    <row r="81" spans="1:20" ht="15.75">
      <c r="A81" s="46" t="str">
        <f>Prezentace!B83</f>
        <v>P</v>
      </c>
      <c r="B81" s="47" t="str">
        <f>Prezentace!C83</f>
        <v>Valenta</v>
      </c>
      <c r="C81" s="48" t="str">
        <f>Prezentace!D83</f>
        <v>Petr</v>
      </c>
      <c r="D81" s="11">
        <v>3</v>
      </c>
      <c r="E81" s="19">
        <v>6</v>
      </c>
      <c r="F81" s="22">
        <v>1</v>
      </c>
      <c r="G81" s="11"/>
      <c r="H81" s="12"/>
      <c r="I81" s="12"/>
      <c r="J81" s="15"/>
      <c r="K81" s="15"/>
      <c r="L81" s="15"/>
      <c r="M81" s="15"/>
      <c r="N81" s="15"/>
      <c r="O81" s="15"/>
      <c r="P81" s="15"/>
      <c r="Q81" s="26"/>
      <c r="R81" s="49">
        <f t="shared" si="6"/>
        <v>10</v>
      </c>
      <c r="S81" s="102">
        <f t="shared" si="7"/>
        <v>107</v>
      </c>
      <c r="T81" s="103" t="str">
        <f t="shared" si="8"/>
        <v>II.</v>
      </c>
    </row>
    <row r="82" spans="1:20" ht="15.75">
      <c r="A82" s="46" t="str">
        <f>Prezentace!B84</f>
        <v>R</v>
      </c>
      <c r="B82" s="47" t="str">
        <f>Prezentace!C84</f>
        <v>Valenta</v>
      </c>
      <c r="C82" s="48" t="str">
        <f>Prezentace!D84</f>
        <v>Petr</v>
      </c>
      <c r="D82" s="11">
        <v>3</v>
      </c>
      <c r="E82" s="19">
        <v>6</v>
      </c>
      <c r="F82" s="22">
        <v>1</v>
      </c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25"/>
      <c r="R82" s="49">
        <f t="shared" si="6"/>
        <v>10</v>
      </c>
      <c r="S82" s="102">
        <f t="shared" si="7"/>
        <v>107</v>
      </c>
      <c r="T82" s="103" t="str">
        <f t="shared" si="8"/>
        <v>II.</v>
      </c>
    </row>
    <row r="83" spans="1:20" ht="15.75">
      <c r="A83" s="46" t="str">
        <f>Prezentace!B85</f>
        <v>P</v>
      </c>
      <c r="B83" s="47" t="str">
        <f>Prezentace!C85</f>
        <v>Vejslík</v>
      </c>
      <c r="C83" s="48" t="str">
        <f>Prezentace!D85</f>
        <v>Vladimír</v>
      </c>
      <c r="D83" s="11">
        <v>2</v>
      </c>
      <c r="E83" s="19">
        <v>4</v>
      </c>
      <c r="F83" s="22">
        <v>2</v>
      </c>
      <c r="G83" s="11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/>
      <c r="N83" s="12"/>
      <c r="O83" s="12"/>
      <c r="P83" s="12"/>
      <c r="Q83" s="25">
        <v>2</v>
      </c>
      <c r="R83" s="49">
        <f t="shared" si="6"/>
        <v>10</v>
      </c>
      <c r="S83" s="102">
        <f t="shared" si="7"/>
        <v>82</v>
      </c>
      <c r="T83" s="103" t="str">
        <f t="shared" si="8"/>
        <v>III.</v>
      </c>
    </row>
    <row r="84" spans="1:20" ht="15.75">
      <c r="A84" s="46" t="str">
        <f>Prezentace!B86</f>
        <v>P</v>
      </c>
      <c r="B84" s="47" t="str">
        <f>Prezentace!C86</f>
        <v>Vítovec</v>
      </c>
      <c r="C84" s="48" t="str">
        <f>Prezentace!D86</f>
        <v>Miloslav</v>
      </c>
      <c r="D84" s="11">
        <v>3</v>
      </c>
      <c r="E84" s="19">
        <v>2</v>
      </c>
      <c r="F84" s="22">
        <v>1</v>
      </c>
      <c r="G84" s="11"/>
      <c r="H84" s="12"/>
      <c r="I84" s="12"/>
      <c r="J84" s="12">
        <v>1</v>
      </c>
      <c r="K84" s="12"/>
      <c r="L84" s="12"/>
      <c r="M84" s="12"/>
      <c r="N84" s="12"/>
      <c r="O84" s="12"/>
      <c r="P84" s="12"/>
      <c r="Q84" s="25">
        <v>3</v>
      </c>
      <c r="R84" s="49">
        <f t="shared" si="6"/>
        <v>10</v>
      </c>
      <c r="S84" s="102">
        <f t="shared" si="7"/>
        <v>78</v>
      </c>
      <c r="T84" s="103" t="str">
        <f t="shared" si="8"/>
        <v>ne</v>
      </c>
    </row>
    <row r="85" spans="1:20" ht="15.75">
      <c r="A85" s="46" t="str">
        <f>Prezentace!B87</f>
        <v>R</v>
      </c>
      <c r="B85" s="47" t="str">
        <f>Prezentace!C87</f>
        <v>Vítovec</v>
      </c>
      <c r="C85" s="48" t="str">
        <f>Prezentace!D87</f>
        <v>Miloslav</v>
      </c>
      <c r="D85" s="11">
        <v>2</v>
      </c>
      <c r="E85" s="19">
        <v>2</v>
      </c>
      <c r="F85" s="22">
        <v>2</v>
      </c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25">
        <v>4</v>
      </c>
      <c r="R85" s="49">
        <f t="shared" si="6"/>
        <v>10</v>
      </c>
      <c r="S85" s="102">
        <f t="shared" si="7"/>
        <v>64</v>
      </c>
      <c r="T85" s="103" t="str">
        <f t="shared" si="8"/>
        <v>ne</v>
      </c>
    </row>
    <row r="86" spans="1:20" ht="15.75">
      <c r="A86" s="46" t="str">
        <f>Prezentace!B88</f>
        <v>P</v>
      </c>
      <c r="B86" s="47" t="str">
        <f>Prezentace!C88</f>
        <v>Wrzecionko</v>
      </c>
      <c r="C86" s="48" t="str">
        <f>Prezentace!D88</f>
        <v>Albert</v>
      </c>
      <c r="D86" s="11">
        <v>0</v>
      </c>
      <c r="E86" s="19">
        <v>0</v>
      </c>
      <c r="F86" s="22">
        <v>0</v>
      </c>
      <c r="G86" s="11">
        <v>2</v>
      </c>
      <c r="H86" s="12">
        <v>1</v>
      </c>
      <c r="I86" s="12">
        <v>3</v>
      </c>
      <c r="J86" s="12">
        <v>2</v>
      </c>
      <c r="K86" s="12">
        <v>2</v>
      </c>
      <c r="L86" s="12"/>
      <c r="M86" s="12"/>
      <c r="N86" s="12"/>
      <c r="O86" s="12"/>
      <c r="P86" s="12"/>
      <c r="Q86" s="25"/>
      <c r="R86" s="49">
        <f t="shared" si="6"/>
        <v>10</v>
      </c>
      <c r="S86" s="102">
        <f t="shared" si="7"/>
        <v>79</v>
      </c>
      <c r="T86" s="103" t="str">
        <f t="shared" si="8"/>
        <v>ne</v>
      </c>
    </row>
    <row r="87" spans="1:20" ht="15.75">
      <c r="A87" s="46" t="str">
        <f>Prezentace!B89</f>
        <v>P</v>
      </c>
      <c r="B87" s="47" t="str">
        <f>Prezentace!C89</f>
        <v>Zajíček</v>
      </c>
      <c r="C87" s="48" t="str">
        <f>Prezentace!D89</f>
        <v>Jan</v>
      </c>
      <c r="D87" s="11">
        <v>0</v>
      </c>
      <c r="E87" s="19">
        <v>0</v>
      </c>
      <c r="F87" s="22">
        <v>0</v>
      </c>
      <c r="G87" s="11">
        <v>0</v>
      </c>
      <c r="H87" s="12">
        <v>2</v>
      </c>
      <c r="I87" s="12">
        <v>2</v>
      </c>
      <c r="J87" s="15">
        <v>4</v>
      </c>
      <c r="K87" s="15">
        <v>0</v>
      </c>
      <c r="L87" s="15">
        <v>0</v>
      </c>
      <c r="M87" s="15"/>
      <c r="N87" s="15"/>
      <c r="O87" s="15"/>
      <c r="P87" s="15"/>
      <c r="Q87" s="26">
        <v>2</v>
      </c>
      <c r="R87" s="49">
        <f t="shared" si="6"/>
        <v>10</v>
      </c>
      <c r="S87" s="102">
        <f t="shared" si="7"/>
        <v>62</v>
      </c>
      <c r="T87" s="103" t="str">
        <f t="shared" si="8"/>
        <v>ne</v>
      </c>
    </row>
    <row r="88" spans="1:20" ht="15.75">
      <c r="A88" s="46" t="str">
        <f>Prezentace!B90</f>
        <v>R</v>
      </c>
      <c r="B88" s="47" t="str">
        <f>Prezentace!C90</f>
        <v>Zajíček</v>
      </c>
      <c r="C88" s="48" t="str">
        <f>Prezentace!D90</f>
        <v>Jan</v>
      </c>
      <c r="D88" s="11">
        <v>0</v>
      </c>
      <c r="E88" s="19">
        <v>1</v>
      </c>
      <c r="F88" s="22">
        <v>0</v>
      </c>
      <c r="G88" s="11">
        <v>0</v>
      </c>
      <c r="H88" s="12">
        <v>2</v>
      </c>
      <c r="I88" s="12">
        <v>1</v>
      </c>
      <c r="J88" s="12">
        <v>4</v>
      </c>
      <c r="K88" s="12">
        <v>0</v>
      </c>
      <c r="L88" s="12">
        <v>2</v>
      </c>
      <c r="M88" s="12"/>
      <c r="N88" s="12"/>
      <c r="O88" s="12"/>
      <c r="P88" s="12"/>
      <c r="Q88" s="25"/>
      <c r="R88" s="49">
        <f t="shared" si="6"/>
        <v>10</v>
      </c>
      <c r="S88" s="102">
        <f t="shared" si="7"/>
        <v>73</v>
      </c>
      <c r="T88" s="103" t="str">
        <f t="shared" si="8"/>
        <v>ne</v>
      </c>
    </row>
    <row r="89" spans="1:20" ht="15.75">
      <c r="A89" s="46" t="str">
        <f>Prezentace!B91</f>
        <v>P</v>
      </c>
      <c r="B89" s="47" t="str">
        <f>Prezentace!C91</f>
        <v>Získal</v>
      </c>
      <c r="C89" s="48" t="str">
        <f>Prezentace!D91</f>
        <v>Karel</v>
      </c>
      <c r="D89" s="11">
        <v>2</v>
      </c>
      <c r="E89" s="19">
        <v>3</v>
      </c>
      <c r="F89" s="22">
        <v>1</v>
      </c>
      <c r="G89" s="11">
        <v>0</v>
      </c>
      <c r="H89" s="12">
        <v>0</v>
      </c>
      <c r="I89" s="12">
        <v>0</v>
      </c>
      <c r="J89" s="12">
        <v>1</v>
      </c>
      <c r="K89" s="12">
        <v>0</v>
      </c>
      <c r="L89" s="12">
        <v>0</v>
      </c>
      <c r="M89" s="12"/>
      <c r="N89" s="12"/>
      <c r="O89" s="12"/>
      <c r="P89" s="12"/>
      <c r="Q89" s="25">
        <v>3</v>
      </c>
      <c r="R89" s="49">
        <f t="shared" si="6"/>
        <v>10</v>
      </c>
      <c r="S89" s="102">
        <f t="shared" si="7"/>
        <v>72</v>
      </c>
      <c r="T89" s="103" t="str">
        <f t="shared" si="8"/>
        <v>ne</v>
      </c>
    </row>
    <row r="90" spans="1:20" ht="15.75">
      <c r="A90" s="46" t="str">
        <f>Prezentace!B92</f>
        <v>R</v>
      </c>
      <c r="B90" s="47" t="str">
        <f>Prezentace!C92</f>
        <v>Získal</v>
      </c>
      <c r="C90" s="48" t="str">
        <f>Prezentace!D92</f>
        <v>Karel</v>
      </c>
      <c r="D90" s="11">
        <v>1</v>
      </c>
      <c r="E90" s="19">
        <v>3</v>
      </c>
      <c r="F90" s="22">
        <v>1</v>
      </c>
      <c r="G90" s="11">
        <v>0</v>
      </c>
      <c r="H90" s="12">
        <v>0</v>
      </c>
      <c r="I90" s="12">
        <v>0</v>
      </c>
      <c r="J90" s="12">
        <v>2</v>
      </c>
      <c r="K90" s="12">
        <v>1</v>
      </c>
      <c r="L90" s="12">
        <v>1</v>
      </c>
      <c r="M90" s="12"/>
      <c r="N90" s="12"/>
      <c r="O90" s="12"/>
      <c r="P90" s="12"/>
      <c r="Q90" s="25">
        <v>1</v>
      </c>
      <c r="R90" s="49">
        <f t="shared" si="6"/>
        <v>10</v>
      </c>
      <c r="S90" s="102">
        <f t="shared" si="7"/>
        <v>75</v>
      </c>
      <c r="T90" s="103" t="str">
        <f t="shared" si="8"/>
        <v>ne</v>
      </c>
    </row>
    <row r="91" spans="1:20" ht="15.75">
      <c r="A91" s="46" t="str">
        <f>Prezentace!B93</f>
        <v>P</v>
      </c>
      <c r="B91" s="47" t="str">
        <f>Prezentace!C93</f>
        <v>Žemlička</v>
      </c>
      <c r="C91" s="48" t="str">
        <f>Prezentace!D93</f>
        <v>Ladislav</v>
      </c>
      <c r="D91" s="11">
        <v>0</v>
      </c>
      <c r="E91" s="19">
        <v>0</v>
      </c>
      <c r="F91" s="22">
        <v>0</v>
      </c>
      <c r="G91" s="11">
        <v>2</v>
      </c>
      <c r="H91" s="12">
        <v>4</v>
      </c>
      <c r="I91" s="12">
        <v>1</v>
      </c>
      <c r="J91" s="12">
        <v>1</v>
      </c>
      <c r="K91" s="12">
        <v>1</v>
      </c>
      <c r="L91" s="12">
        <v>1</v>
      </c>
      <c r="M91" s="12"/>
      <c r="N91" s="12"/>
      <c r="O91" s="12"/>
      <c r="P91" s="12"/>
      <c r="Q91" s="25"/>
      <c r="R91" s="49">
        <f t="shared" si="6"/>
        <v>10</v>
      </c>
      <c r="S91" s="102">
        <f t="shared" si="7"/>
        <v>82</v>
      </c>
      <c r="T91" s="103" t="str">
        <f t="shared" si="8"/>
        <v>III.</v>
      </c>
    </row>
    <row r="92" spans="1:20" ht="15.75">
      <c r="A92" s="46" t="str">
        <f>Prezentace!B94</f>
        <v>P</v>
      </c>
      <c r="B92" s="47" t="str">
        <f>Prezentace!C94</f>
        <v>Žemličková</v>
      </c>
      <c r="C92" s="48" t="str">
        <f>Prezentace!D94</f>
        <v>Marie</v>
      </c>
      <c r="D92" s="11"/>
      <c r="E92" s="19"/>
      <c r="F92" s="22"/>
      <c r="G92" s="11">
        <v>0</v>
      </c>
      <c r="H92" s="12">
        <v>4</v>
      </c>
      <c r="I92" s="12">
        <v>1</v>
      </c>
      <c r="J92" s="12">
        <v>4</v>
      </c>
      <c r="K92" s="12">
        <v>1</v>
      </c>
      <c r="L92" s="12"/>
      <c r="M92" s="12"/>
      <c r="N92" s="12"/>
      <c r="O92" s="12"/>
      <c r="P92" s="12"/>
      <c r="Q92" s="25"/>
      <c r="R92" s="49">
        <f t="shared" si="6"/>
        <v>10</v>
      </c>
      <c r="S92" s="102">
        <f t="shared" si="7"/>
        <v>78</v>
      </c>
      <c r="T92" s="103" t="str">
        <f t="shared" si="8"/>
        <v>ne</v>
      </c>
    </row>
    <row r="93" spans="1:20" ht="15.75">
      <c r="A93" s="46" t="str">
        <f>Prezentace!B95</f>
        <v>P</v>
      </c>
      <c r="B93" s="47" t="str">
        <f>Prezentace!C95</f>
        <v>Dvořák CZ</v>
      </c>
      <c r="C93" s="48" t="str">
        <f>Prezentace!D95</f>
        <v>Václav</v>
      </c>
      <c r="D93" s="11"/>
      <c r="E93" s="19"/>
      <c r="F93" s="22"/>
      <c r="G93" s="11">
        <v>3</v>
      </c>
      <c r="H93" s="12">
        <v>4</v>
      </c>
      <c r="I93" s="12">
        <v>2</v>
      </c>
      <c r="J93" s="15">
        <v>1</v>
      </c>
      <c r="K93" s="15"/>
      <c r="L93" s="15"/>
      <c r="M93" s="15"/>
      <c r="N93" s="15"/>
      <c r="O93" s="15"/>
      <c r="P93" s="15"/>
      <c r="Q93" s="26"/>
      <c r="R93" s="49">
        <f t="shared" si="6"/>
        <v>10</v>
      </c>
      <c r="S93" s="102">
        <f t="shared" si="7"/>
        <v>89</v>
      </c>
      <c r="T93" s="103" t="str">
        <f t="shared" si="8"/>
        <v>III.</v>
      </c>
    </row>
    <row r="94" spans="1:20" ht="15.75">
      <c r="A94" s="46" t="str">
        <f>Prezentace!B96</f>
        <v>P</v>
      </c>
      <c r="B94" s="47" t="str">
        <f>Prezentace!C96</f>
        <v>Dvořák P 38</v>
      </c>
      <c r="C94" s="48" t="str">
        <f>Prezentace!D96</f>
        <v>Václav</v>
      </c>
      <c r="D94" s="11">
        <v>0</v>
      </c>
      <c r="E94" s="19">
        <v>0</v>
      </c>
      <c r="F94" s="22">
        <v>0</v>
      </c>
      <c r="G94" s="11">
        <v>0</v>
      </c>
      <c r="H94" s="12">
        <v>2</v>
      </c>
      <c r="I94" s="12">
        <v>3</v>
      </c>
      <c r="J94" s="12">
        <v>4</v>
      </c>
      <c r="K94" s="12">
        <v>1</v>
      </c>
      <c r="L94" s="12">
        <v>0</v>
      </c>
      <c r="M94" s="12"/>
      <c r="N94" s="12"/>
      <c r="O94" s="12"/>
      <c r="P94" s="12"/>
      <c r="Q94" s="25"/>
      <c r="R94" s="49">
        <f t="shared" si="6"/>
        <v>10</v>
      </c>
      <c r="S94" s="102">
        <f t="shared" si="7"/>
        <v>76</v>
      </c>
      <c r="T94" s="103" t="str">
        <f t="shared" si="8"/>
        <v>ne</v>
      </c>
    </row>
    <row r="95" spans="1:20" ht="15.75">
      <c r="A95" s="46" t="str">
        <f>Prezentace!B97</f>
        <v>P</v>
      </c>
      <c r="B95" s="47" t="str">
        <f>Prezentace!C97</f>
        <v>Kališová</v>
      </c>
      <c r="C95" s="48" t="str">
        <f>Prezentace!D97</f>
        <v>Monika</v>
      </c>
      <c r="D95" s="11"/>
      <c r="E95" s="19"/>
      <c r="F95" s="22"/>
      <c r="G95" s="11">
        <v>1</v>
      </c>
      <c r="H95" s="12">
        <v>5</v>
      </c>
      <c r="I95" s="12">
        <v>3</v>
      </c>
      <c r="J95" s="12">
        <v>1</v>
      </c>
      <c r="K95" s="12"/>
      <c r="L95" s="12"/>
      <c r="M95" s="12"/>
      <c r="N95" s="12"/>
      <c r="O95" s="12"/>
      <c r="P95" s="12"/>
      <c r="Q95" s="25"/>
      <c r="R95" s="49">
        <f t="shared" si="6"/>
        <v>10</v>
      </c>
      <c r="S95" s="102">
        <f t="shared" si="7"/>
        <v>86</v>
      </c>
      <c r="T95" s="103" t="str">
        <f t="shared" si="8"/>
        <v>III.</v>
      </c>
    </row>
    <row r="96" spans="1:20" ht="15.75">
      <c r="A96" s="46">
        <f>Prezentace!B98</f>
        <v>0</v>
      </c>
      <c r="B96" s="47">
        <f>Prezentace!C98</f>
        <v>0</v>
      </c>
      <c r="C96" s="48">
        <f>Prezentace!D98</f>
        <v>0</v>
      </c>
      <c r="D96" s="11"/>
      <c r="E96" s="19"/>
      <c r="F96" s="22"/>
      <c r="G96" s="11"/>
      <c r="H96" s="12"/>
      <c r="I96" s="12"/>
      <c r="J96" s="15"/>
      <c r="K96" s="15"/>
      <c r="L96" s="15"/>
      <c r="M96" s="15"/>
      <c r="N96" s="15"/>
      <c r="O96" s="15"/>
      <c r="P96" s="15"/>
      <c r="Q96" s="26"/>
      <c r="R96" s="49">
        <f aca="true" t="shared" si="9" ref="R96:R104">SUM(D96:Q96)</f>
        <v>0</v>
      </c>
      <c r="S96" s="102" t="str">
        <f aca="true" t="shared" si="10" ref="S96:S104">IF(C96=0,"©",IF(R96=0,"nebyl",(D96*15+E96*9+F96*8+G96*10+H96*9+I96*8+J96*7+K96*6+L96*5+Q96*0)))</f>
        <v>©</v>
      </c>
      <c r="T96" s="103" t="str">
        <f aca="true" t="shared" si="11" ref="T96:T104">IF(S96="©","NE",IF(S96="nebyl","NE",IF(S96&gt;=125,"M",IF(S96&gt;=110,"I.",IF(S96&gt;=95,"II.",IF(S96&gt;=80,"III.","ne"))))))</f>
        <v>NE</v>
      </c>
    </row>
    <row r="97" spans="1:20" ht="15.75">
      <c r="A97" s="46">
        <f>Prezentace!B99</f>
        <v>0</v>
      </c>
      <c r="B97" s="47">
        <f>Prezentace!C99</f>
        <v>0</v>
      </c>
      <c r="C97" s="48">
        <f>Prezentace!D99</f>
        <v>0</v>
      </c>
      <c r="D97" s="11"/>
      <c r="E97" s="19"/>
      <c r="F97" s="22"/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25"/>
      <c r="R97" s="49">
        <f t="shared" si="9"/>
        <v>0</v>
      </c>
      <c r="S97" s="102" t="str">
        <f t="shared" si="10"/>
        <v>©</v>
      </c>
      <c r="T97" s="103" t="str">
        <f t="shared" si="11"/>
        <v>NE</v>
      </c>
    </row>
    <row r="98" spans="1:20" ht="15.75">
      <c r="A98" s="46">
        <f>Prezentace!B100</f>
        <v>0</v>
      </c>
      <c r="B98" s="47">
        <f>Prezentace!C100</f>
        <v>0</v>
      </c>
      <c r="C98" s="48">
        <f>Prezentace!D100</f>
        <v>0</v>
      </c>
      <c r="D98" s="11"/>
      <c r="E98" s="19"/>
      <c r="F98" s="22"/>
      <c r="G98" s="11"/>
      <c r="H98" s="12"/>
      <c r="I98" s="12"/>
      <c r="J98" s="12"/>
      <c r="K98" s="12"/>
      <c r="L98" s="12"/>
      <c r="M98" s="12"/>
      <c r="N98" s="12"/>
      <c r="O98" s="12"/>
      <c r="P98" s="12"/>
      <c r="Q98" s="25"/>
      <c r="R98" s="49">
        <f t="shared" si="9"/>
        <v>0</v>
      </c>
      <c r="S98" s="102" t="str">
        <f t="shared" si="10"/>
        <v>©</v>
      </c>
      <c r="T98" s="103" t="str">
        <f t="shared" si="11"/>
        <v>NE</v>
      </c>
    </row>
    <row r="99" spans="1:20" ht="15.75">
      <c r="A99" s="46">
        <f>Prezentace!B101</f>
        <v>0</v>
      </c>
      <c r="B99" s="47">
        <f>Prezentace!C101</f>
        <v>0</v>
      </c>
      <c r="C99" s="48">
        <f>Prezentace!D101</f>
        <v>0</v>
      </c>
      <c r="D99" s="11"/>
      <c r="E99" s="19"/>
      <c r="F99" s="22"/>
      <c r="G99" s="11"/>
      <c r="H99" s="12"/>
      <c r="I99" s="12"/>
      <c r="J99" s="15"/>
      <c r="K99" s="15"/>
      <c r="L99" s="15"/>
      <c r="M99" s="15"/>
      <c r="N99" s="15"/>
      <c r="O99" s="15"/>
      <c r="P99" s="15"/>
      <c r="Q99" s="26"/>
      <c r="R99" s="49">
        <f t="shared" si="9"/>
        <v>0</v>
      </c>
      <c r="S99" s="102" t="str">
        <f t="shared" si="10"/>
        <v>©</v>
      </c>
      <c r="T99" s="103" t="str">
        <f t="shared" si="11"/>
        <v>NE</v>
      </c>
    </row>
    <row r="100" spans="1:20" ht="15.75">
      <c r="A100" s="46">
        <f>Prezentace!B102</f>
        <v>0</v>
      </c>
      <c r="B100" s="47">
        <f>Prezentace!C102</f>
        <v>0</v>
      </c>
      <c r="C100" s="48">
        <f>Prezentace!D102</f>
        <v>0</v>
      </c>
      <c r="D100" s="11"/>
      <c r="E100" s="19"/>
      <c r="F100" s="22"/>
      <c r="G100" s="11"/>
      <c r="H100" s="12"/>
      <c r="I100" s="12"/>
      <c r="J100" s="12"/>
      <c r="K100" s="12"/>
      <c r="L100" s="12"/>
      <c r="M100" s="12"/>
      <c r="N100" s="12"/>
      <c r="O100" s="12"/>
      <c r="P100" s="12"/>
      <c r="Q100" s="25"/>
      <c r="R100" s="49">
        <f t="shared" si="9"/>
        <v>0</v>
      </c>
      <c r="S100" s="102" t="str">
        <f t="shared" si="10"/>
        <v>©</v>
      </c>
      <c r="T100" s="103" t="str">
        <f t="shared" si="11"/>
        <v>NE</v>
      </c>
    </row>
    <row r="101" spans="1:20" ht="15.75">
      <c r="A101" s="46">
        <f>Prezentace!B103</f>
        <v>0</v>
      </c>
      <c r="B101" s="47">
        <f>Prezentace!C103</f>
        <v>0</v>
      </c>
      <c r="C101" s="48">
        <f>Prezentace!D103</f>
        <v>0</v>
      </c>
      <c r="D101" s="11"/>
      <c r="E101" s="19"/>
      <c r="F101" s="22"/>
      <c r="G101" s="11"/>
      <c r="H101" s="12"/>
      <c r="I101" s="12"/>
      <c r="J101" s="12"/>
      <c r="K101" s="12"/>
      <c r="L101" s="12"/>
      <c r="M101" s="12"/>
      <c r="N101" s="12"/>
      <c r="O101" s="12"/>
      <c r="P101" s="12"/>
      <c r="Q101" s="25"/>
      <c r="R101" s="49">
        <f t="shared" si="9"/>
        <v>0</v>
      </c>
      <c r="S101" s="102" t="str">
        <f t="shared" si="10"/>
        <v>©</v>
      </c>
      <c r="T101" s="103" t="str">
        <f t="shared" si="11"/>
        <v>NE</v>
      </c>
    </row>
    <row r="102" spans="1:20" ht="15.75">
      <c r="A102" s="46">
        <f>Prezentace!B104</f>
        <v>0</v>
      </c>
      <c r="B102" s="47">
        <f>Prezentace!C104</f>
        <v>0</v>
      </c>
      <c r="C102" s="48">
        <f>Prezentace!D104</f>
        <v>0</v>
      </c>
      <c r="D102" s="11"/>
      <c r="E102" s="19"/>
      <c r="F102" s="22"/>
      <c r="G102" s="11"/>
      <c r="H102" s="12"/>
      <c r="I102" s="12"/>
      <c r="J102" s="15"/>
      <c r="K102" s="15"/>
      <c r="L102" s="15"/>
      <c r="M102" s="15"/>
      <c r="N102" s="15"/>
      <c r="O102" s="15"/>
      <c r="P102" s="15"/>
      <c r="Q102" s="26"/>
      <c r="R102" s="49">
        <f t="shared" si="9"/>
        <v>0</v>
      </c>
      <c r="S102" s="102" t="str">
        <f t="shared" si="10"/>
        <v>©</v>
      </c>
      <c r="T102" s="103" t="str">
        <f t="shared" si="11"/>
        <v>NE</v>
      </c>
    </row>
    <row r="103" spans="1:20" ht="15.75">
      <c r="A103" s="46">
        <f>Prezentace!B105</f>
        <v>0</v>
      </c>
      <c r="B103" s="47">
        <f>Prezentace!C105</f>
        <v>0</v>
      </c>
      <c r="C103" s="48">
        <f>Prezentace!D105</f>
        <v>0</v>
      </c>
      <c r="D103" s="11"/>
      <c r="E103" s="19"/>
      <c r="F103" s="22"/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25"/>
      <c r="R103" s="49">
        <f t="shared" si="9"/>
        <v>0</v>
      </c>
      <c r="S103" s="102" t="str">
        <f t="shared" si="10"/>
        <v>©</v>
      </c>
      <c r="T103" s="103" t="str">
        <f t="shared" si="11"/>
        <v>NE</v>
      </c>
    </row>
    <row r="104" spans="1:20" ht="16.5" thickBot="1">
      <c r="A104" s="50">
        <f>Prezentace!B106</f>
        <v>0</v>
      </c>
      <c r="B104" s="51">
        <f>Prezentace!C106</f>
        <v>0</v>
      </c>
      <c r="C104" s="52">
        <f>Prezentace!D106</f>
        <v>0</v>
      </c>
      <c r="D104" s="16"/>
      <c r="E104" s="20"/>
      <c r="F104" s="23"/>
      <c r="G104" s="16"/>
      <c r="H104" s="17"/>
      <c r="I104" s="17"/>
      <c r="J104" s="17"/>
      <c r="K104" s="17"/>
      <c r="L104" s="17"/>
      <c r="M104" s="17"/>
      <c r="N104" s="17"/>
      <c r="O104" s="17"/>
      <c r="P104" s="17"/>
      <c r="Q104" s="111"/>
      <c r="R104" s="53">
        <f t="shared" si="9"/>
        <v>0</v>
      </c>
      <c r="S104" s="104" t="str">
        <f t="shared" si="10"/>
        <v>©</v>
      </c>
      <c r="T104" s="105" t="str">
        <f t="shared" si="11"/>
        <v>NE</v>
      </c>
    </row>
  </sheetData>
  <sheetProtection sheet="1"/>
  <mergeCells count="1">
    <mergeCell ref="B1:Q1"/>
  </mergeCells>
  <conditionalFormatting sqref="A4:A104">
    <cfRule type="cellIs" priority="2" dxfId="1" operator="equal" stopIfTrue="1">
      <formula>"R"</formula>
    </cfRule>
  </conditionalFormatting>
  <conditionalFormatting sqref="R4:R104">
    <cfRule type="cellIs" priority="1" dxfId="14" operator="notEqual" stopIfTrue="1">
      <formula>10</formula>
    </cfRule>
  </conditionalFormatting>
  <printOptions/>
  <pageMargins left="0.1968503937007874" right="0.1968503937007874" top="0.2362204724409449" bottom="0.2362204724409449" header="0.15748031496062992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1">
      <selection activeCell="B68" sqref="B68"/>
    </sheetView>
  </sheetViews>
  <sheetFormatPr defaultColWidth="9.00390625" defaultRowHeight="12.75"/>
  <cols>
    <col min="1" max="2" width="5.625" style="29" customWidth="1"/>
    <col min="3" max="3" width="16.625" style="29" customWidth="1"/>
    <col min="4" max="4" width="12.125" style="29" bestFit="1" customWidth="1"/>
    <col min="5" max="5" width="21.125" style="29" customWidth="1"/>
    <col min="6" max="6" width="7.25390625" style="29" customWidth="1"/>
    <col min="7" max="7" width="5.75390625" style="29" customWidth="1"/>
    <col min="8" max="8" width="6.875" style="29" customWidth="1"/>
    <col min="9" max="9" width="5.875" style="29" customWidth="1"/>
    <col min="10" max="10" width="7.875" style="29" customWidth="1"/>
    <col min="11" max="11" width="6.00390625" style="29" customWidth="1"/>
    <col min="12" max="12" width="9.375" style="29" customWidth="1"/>
    <col min="13" max="13" width="11.375" style="29" customWidth="1"/>
    <col min="14" max="14" width="11.25390625" style="29" customWidth="1"/>
    <col min="15" max="18" width="4.75390625" style="28" customWidth="1"/>
    <col min="19" max="19" width="3.125" style="29" customWidth="1"/>
    <col min="20" max="16384" width="9.125" style="29" customWidth="1"/>
  </cols>
  <sheetData>
    <row r="1" spans="1:13" ht="18" customHeight="1">
      <c r="A1" s="182" t="s">
        <v>7</v>
      </c>
      <c r="B1" s="183"/>
      <c r="C1" s="184"/>
      <c r="D1" s="185"/>
      <c r="E1" s="186" t="s">
        <v>16</v>
      </c>
      <c r="F1" s="187"/>
      <c r="G1" s="187"/>
      <c r="H1" s="187"/>
      <c r="I1" s="187"/>
      <c r="J1" s="187"/>
      <c r="K1" s="188"/>
      <c r="L1" s="195" t="s">
        <v>433</v>
      </c>
      <c r="M1" s="196"/>
    </row>
    <row r="2" spans="1:13" ht="12.75" customHeight="1">
      <c r="A2" s="201" t="s">
        <v>432</v>
      </c>
      <c r="B2" s="202"/>
      <c r="C2" s="203"/>
      <c r="D2" s="204"/>
      <c r="E2" s="189"/>
      <c r="F2" s="190"/>
      <c r="G2" s="190"/>
      <c r="H2" s="190"/>
      <c r="I2" s="190"/>
      <c r="J2" s="190"/>
      <c r="K2" s="191"/>
      <c r="L2" s="197"/>
      <c r="M2" s="198"/>
    </row>
    <row r="3" spans="1:13" ht="14.25" customHeight="1" thickBot="1">
      <c r="A3" s="205"/>
      <c r="B3" s="206"/>
      <c r="C3" s="206"/>
      <c r="D3" s="207"/>
      <c r="E3" s="192"/>
      <c r="F3" s="193"/>
      <c r="G3" s="193"/>
      <c r="H3" s="193"/>
      <c r="I3" s="193"/>
      <c r="J3" s="193"/>
      <c r="K3" s="194"/>
      <c r="L3" s="199"/>
      <c r="M3" s="200"/>
    </row>
    <row r="4" spans="1:13" ht="12" customHeight="1" thickBot="1">
      <c r="A4" s="60" t="s">
        <v>8</v>
      </c>
      <c r="B4" s="174" t="s">
        <v>17</v>
      </c>
      <c r="C4" s="174" t="s">
        <v>2</v>
      </c>
      <c r="D4" s="174" t="s">
        <v>3</v>
      </c>
      <c r="E4" s="174" t="s">
        <v>6</v>
      </c>
      <c r="F4" s="61" t="s">
        <v>351</v>
      </c>
      <c r="G4" s="174" t="s">
        <v>14</v>
      </c>
      <c r="H4" s="61" t="s">
        <v>353</v>
      </c>
      <c r="I4" s="174" t="s">
        <v>14</v>
      </c>
      <c r="J4" s="62" t="s">
        <v>349</v>
      </c>
      <c r="K4" s="174" t="s">
        <v>14</v>
      </c>
      <c r="L4" s="60" t="s">
        <v>4</v>
      </c>
      <c r="M4" s="174" t="s">
        <v>0</v>
      </c>
    </row>
    <row r="5" spans="1:18" ht="13.5" customHeight="1" thickBot="1">
      <c r="A5" s="63" t="s">
        <v>1</v>
      </c>
      <c r="B5" s="175"/>
      <c r="C5" s="175"/>
      <c r="D5" s="175"/>
      <c r="E5" s="175"/>
      <c r="F5" s="64" t="s">
        <v>352</v>
      </c>
      <c r="G5" s="175"/>
      <c r="H5" s="64" t="s">
        <v>354</v>
      </c>
      <c r="I5" s="175"/>
      <c r="J5" s="65" t="s">
        <v>350</v>
      </c>
      <c r="K5" s="175"/>
      <c r="L5" s="63" t="s">
        <v>5</v>
      </c>
      <c r="M5" s="175"/>
      <c r="O5" s="96">
        <v>15</v>
      </c>
      <c r="P5" s="97">
        <v>10</v>
      </c>
      <c r="Q5" s="97">
        <v>9</v>
      </c>
      <c r="R5" s="98">
        <v>8</v>
      </c>
    </row>
    <row r="6" spans="1:18" s="71" customFormat="1" ht="15" customHeight="1" thickBot="1">
      <c r="A6" s="211" t="s">
        <v>451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3"/>
      <c r="N6" s="99"/>
      <c r="O6" s="240"/>
      <c r="P6" s="241"/>
      <c r="Q6" s="241"/>
      <c r="R6" s="242"/>
    </row>
    <row r="7" spans="1:18" s="71" customFormat="1" ht="14.25" customHeight="1">
      <c r="A7" s="148">
        <v>60</v>
      </c>
      <c r="B7" s="149" t="s">
        <v>18</v>
      </c>
      <c r="C7" s="150" t="s">
        <v>110</v>
      </c>
      <c r="D7" s="151" t="s">
        <v>51</v>
      </c>
      <c r="E7" s="152" t="s">
        <v>117</v>
      </c>
      <c r="F7" s="153">
        <f>1!P63</f>
        <v>149</v>
      </c>
      <c r="G7" s="148" t="str">
        <f>1!Q63</f>
        <v>M</v>
      </c>
      <c r="H7" s="154">
        <f>2!P63</f>
        <v>141</v>
      </c>
      <c r="I7" s="148" t="str">
        <f>2!Q63</f>
        <v>M</v>
      </c>
      <c r="J7" s="154">
        <f>3!S63</f>
        <v>117</v>
      </c>
      <c r="K7" s="148" t="str">
        <f>3!T63</f>
        <v>I.</v>
      </c>
      <c r="L7" s="155">
        <f aca="true" t="shared" si="0" ref="L7:L38">SUM(F7:J7)</f>
        <v>407</v>
      </c>
      <c r="M7" s="70">
        <v>1</v>
      </c>
      <c r="N7" s="99"/>
      <c r="O7" s="95">
        <f>3!D63</f>
        <v>6</v>
      </c>
      <c r="P7" s="95">
        <f>1!D63+2!D63+3!G63</f>
        <v>21</v>
      </c>
      <c r="Q7" s="95">
        <f>1!E63+2!E63+3!H63+3!E63</f>
        <v>11</v>
      </c>
      <c r="R7" s="95">
        <f>1!F63+2!F63+3!F63+3!I63</f>
        <v>1</v>
      </c>
    </row>
    <row r="8" spans="1:18" s="71" customFormat="1" ht="14.25" customHeight="1">
      <c r="A8" s="72">
        <v>69</v>
      </c>
      <c r="B8" s="127" t="s">
        <v>18</v>
      </c>
      <c r="C8" s="128" t="s">
        <v>127</v>
      </c>
      <c r="D8" s="129" t="s">
        <v>59</v>
      </c>
      <c r="E8" s="130" t="s">
        <v>121</v>
      </c>
      <c r="F8" s="73">
        <f>1!P72</f>
        <v>149</v>
      </c>
      <c r="G8" s="72" t="str">
        <f>1!Q72</f>
        <v>M</v>
      </c>
      <c r="H8" s="74">
        <f>2!P72</f>
        <v>140</v>
      </c>
      <c r="I8" s="72" t="str">
        <f>2!Q72</f>
        <v>M</v>
      </c>
      <c r="J8" s="74">
        <f>3!S72</f>
        <v>116</v>
      </c>
      <c r="K8" s="72" t="str">
        <f>3!T72</f>
        <v>I.</v>
      </c>
      <c r="L8" s="75">
        <f t="shared" si="0"/>
        <v>405</v>
      </c>
      <c r="M8" s="76">
        <v>2</v>
      </c>
      <c r="N8" s="99"/>
      <c r="O8" s="95">
        <f>3!D72</f>
        <v>6</v>
      </c>
      <c r="P8" s="95">
        <f>1!D72+2!D72+3!G72</f>
        <v>20</v>
      </c>
      <c r="Q8" s="95">
        <f>1!E72+2!E72+3!H72+3!E72</f>
        <v>11</v>
      </c>
      <c r="R8" s="95">
        <f>1!F72+2!F72+3!F72+3!I72</f>
        <v>2</v>
      </c>
    </row>
    <row r="9" spans="1:18" s="71" customFormat="1" ht="14.25" customHeight="1">
      <c r="A9" s="72">
        <v>14</v>
      </c>
      <c r="B9" s="127" t="s">
        <v>18</v>
      </c>
      <c r="C9" s="128" t="s">
        <v>118</v>
      </c>
      <c r="D9" s="129" t="s">
        <v>66</v>
      </c>
      <c r="E9" s="130" t="s">
        <v>119</v>
      </c>
      <c r="F9" s="73">
        <f>1!P17</f>
        <v>146</v>
      </c>
      <c r="G9" s="72" t="str">
        <f>1!Q17</f>
        <v>M</v>
      </c>
      <c r="H9" s="74">
        <f>2!P17</f>
        <v>140</v>
      </c>
      <c r="I9" s="72" t="str">
        <f>2!Q17</f>
        <v>M</v>
      </c>
      <c r="J9" s="74">
        <f>3!S17</f>
        <v>111</v>
      </c>
      <c r="K9" s="72" t="str">
        <f>3!T17</f>
        <v>I.</v>
      </c>
      <c r="L9" s="75">
        <f t="shared" si="0"/>
        <v>397</v>
      </c>
      <c r="M9" s="76">
        <v>3</v>
      </c>
      <c r="N9" s="99"/>
      <c r="O9" s="95">
        <f>3!D17</f>
        <v>4</v>
      </c>
      <c r="P9" s="95">
        <f>1!D17+2!D17+3!G17</f>
        <v>17</v>
      </c>
      <c r="Q9" s="95">
        <f>1!E17+2!E17+3!H17+3!E17</f>
        <v>15</v>
      </c>
      <c r="R9" s="95">
        <f>1!F17+2!F17+3!F17+3!I17</f>
        <v>4</v>
      </c>
    </row>
    <row r="10" spans="1:18" s="71" customFormat="1" ht="14.25" customHeight="1">
      <c r="A10" s="72">
        <v>78</v>
      </c>
      <c r="B10" s="127" t="s">
        <v>18</v>
      </c>
      <c r="C10" s="128" t="s">
        <v>120</v>
      </c>
      <c r="D10" s="129" t="s">
        <v>29</v>
      </c>
      <c r="E10" s="130" t="s">
        <v>121</v>
      </c>
      <c r="F10" s="73">
        <f>1!P81</f>
        <v>147</v>
      </c>
      <c r="G10" s="72" t="str">
        <f>1!Q81</f>
        <v>M</v>
      </c>
      <c r="H10" s="74">
        <f>2!P81</f>
        <v>142</v>
      </c>
      <c r="I10" s="72" t="str">
        <f>2!Q81</f>
        <v>M</v>
      </c>
      <c r="J10" s="74">
        <f>3!S81</f>
        <v>107</v>
      </c>
      <c r="K10" s="72" t="str">
        <f>3!T81</f>
        <v>II.</v>
      </c>
      <c r="L10" s="75">
        <f t="shared" si="0"/>
        <v>396</v>
      </c>
      <c r="M10" s="76">
        <v>4</v>
      </c>
      <c r="N10" s="99"/>
      <c r="O10" s="95">
        <f>3!D81</f>
        <v>3</v>
      </c>
      <c r="P10" s="95">
        <f>1!D81+2!D81+3!G81</f>
        <v>19</v>
      </c>
      <c r="Q10" s="95">
        <f>1!E81+2!E81+3!H81+3!E81</f>
        <v>17</v>
      </c>
      <c r="R10" s="95">
        <f>1!F81+2!F81+3!F81+3!I81</f>
        <v>1</v>
      </c>
    </row>
    <row r="11" spans="1:18" s="71" customFormat="1" ht="14.25" customHeight="1">
      <c r="A11" s="72">
        <v>28</v>
      </c>
      <c r="B11" s="127" t="s">
        <v>18</v>
      </c>
      <c r="C11" s="128" t="s">
        <v>442</v>
      </c>
      <c r="D11" s="129" t="s">
        <v>94</v>
      </c>
      <c r="E11" s="130" t="s">
        <v>32</v>
      </c>
      <c r="F11" s="73">
        <f>1!P31</f>
        <v>144</v>
      </c>
      <c r="G11" s="72" t="str">
        <f>1!Q31</f>
        <v>I.</v>
      </c>
      <c r="H11" s="74">
        <f>2!P31</f>
        <v>134</v>
      </c>
      <c r="I11" s="72" t="str">
        <f>2!Q31</f>
        <v>I.</v>
      </c>
      <c r="J11" s="74">
        <f>3!S31</f>
        <v>112</v>
      </c>
      <c r="K11" s="72" t="str">
        <f>3!T31</f>
        <v>I.</v>
      </c>
      <c r="L11" s="75">
        <f t="shared" si="0"/>
        <v>390</v>
      </c>
      <c r="M11" s="76">
        <v>5</v>
      </c>
      <c r="N11" s="99"/>
      <c r="O11" s="95">
        <f>3!D31</f>
        <v>4</v>
      </c>
      <c r="P11" s="95">
        <f>1!D31+2!D31+3!G31</f>
        <v>14</v>
      </c>
      <c r="Q11" s="95">
        <f>1!E31+2!E31+3!H31+3!E31</f>
        <v>16</v>
      </c>
      <c r="R11" s="95">
        <f>1!F31+2!F31+3!F31+3!I31</f>
        <v>5</v>
      </c>
    </row>
    <row r="12" spans="1:18" s="71" customFormat="1" ht="14.25" customHeight="1">
      <c r="A12" s="72">
        <v>52</v>
      </c>
      <c r="B12" s="127" t="s">
        <v>18</v>
      </c>
      <c r="C12" s="128" t="s">
        <v>58</v>
      </c>
      <c r="D12" s="129" t="s">
        <v>59</v>
      </c>
      <c r="E12" s="130" t="s">
        <v>25</v>
      </c>
      <c r="F12" s="73">
        <f>1!P55</f>
        <v>138</v>
      </c>
      <c r="G12" s="72" t="str">
        <f>1!Q55</f>
        <v>II.</v>
      </c>
      <c r="H12" s="74">
        <f>2!P55</f>
        <v>134</v>
      </c>
      <c r="I12" s="72" t="str">
        <f>2!Q55</f>
        <v>I.</v>
      </c>
      <c r="J12" s="74">
        <f>3!S55</f>
        <v>117</v>
      </c>
      <c r="K12" s="72" t="str">
        <f>3!T55</f>
        <v>I.</v>
      </c>
      <c r="L12" s="75">
        <f t="shared" si="0"/>
        <v>389</v>
      </c>
      <c r="M12" s="76">
        <v>6</v>
      </c>
      <c r="N12" s="99"/>
      <c r="O12" s="95">
        <f>3!D55</f>
        <v>5</v>
      </c>
      <c r="P12" s="95">
        <f>1!D55+2!D55+3!G55</f>
        <v>7</v>
      </c>
      <c r="Q12" s="95">
        <f>1!E55+2!E55+3!H55+3!E55</f>
        <v>23</v>
      </c>
      <c r="R12" s="95">
        <f>1!F55+2!F55+3!F55+3!I55</f>
        <v>3</v>
      </c>
    </row>
    <row r="13" spans="1:18" s="71" customFormat="1" ht="14.25" customHeight="1">
      <c r="A13" s="72">
        <v>32</v>
      </c>
      <c r="B13" s="127" t="s">
        <v>18</v>
      </c>
      <c r="C13" s="128" t="s">
        <v>28</v>
      </c>
      <c r="D13" s="129" t="s">
        <v>29</v>
      </c>
      <c r="E13" s="130" t="s">
        <v>25</v>
      </c>
      <c r="F13" s="73">
        <f>1!P35</f>
        <v>146</v>
      </c>
      <c r="G13" s="72" t="str">
        <f>1!Q35</f>
        <v>M</v>
      </c>
      <c r="H13" s="74">
        <f>2!P35</f>
        <v>134</v>
      </c>
      <c r="I13" s="72" t="str">
        <f>2!Q35</f>
        <v>I.</v>
      </c>
      <c r="J13" s="74">
        <f>3!S35</f>
        <v>109</v>
      </c>
      <c r="K13" s="72" t="str">
        <f>3!T35</f>
        <v>II.</v>
      </c>
      <c r="L13" s="75">
        <f t="shared" si="0"/>
        <v>389</v>
      </c>
      <c r="M13" s="76">
        <v>7</v>
      </c>
      <c r="N13" s="99"/>
      <c r="O13" s="95">
        <f>3!D35</f>
        <v>4</v>
      </c>
      <c r="P13" s="95">
        <f>1!D35+2!D35+3!G35</f>
        <v>17</v>
      </c>
      <c r="Q13" s="95">
        <f>1!E35+2!E35+3!H35+3!E35</f>
        <v>12</v>
      </c>
      <c r="R13" s="95">
        <f>1!F35+2!F35+3!F35+3!I35</f>
        <v>4</v>
      </c>
    </row>
    <row r="14" spans="1:18" s="71" customFormat="1" ht="14.25" customHeight="1">
      <c r="A14" s="72">
        <v>62</v>
      </c>
      <c r="B14" s="127" t="s">
        <v>18</v>
      </c>
      <c r="C14" s="128" t="s">
        <v>110</v>
      </c>
      <c r="D14" s="129" t="s">
        <v>112</v>
      </c>
      <c r="E14" s="130" t="s">
        <v>117</v>
      </c>
      <c r="F14" s="73">
        <f>1!P65</f>
        <v>146</v>
      </c>
      <c r="G14" s="72" t="str">
        <f>1!Q65</f>
        <v>M</v>
      </c>
      <c r="H14" s="74">
        <f>2!P65</f>
        <v>134</v>
      </c>
      <c r="I14" s="72" t="str">
        <f>2!Q65</f>
        <v>I.</v>
      </c>
      <c r="J14" s="74">
        <f>3!S65</f>
        <v>106</v>
      </c>
      <c r="K14" s="72" t="str">
        <f>3!T65</f>
        <v>II.</v>
      </c>
      <c r="L14" s="75">
        <f t="shared" si="0"/>
        <v>386</v>
      </c>
      <c r="M14" s="76">
        <v>8</v>
      </c>
      <c r="N14" s="99"/>
      <c r="O14" s="95">
        <f>3!D65</f>
        <v>4</v>
      </c>
      <c r="P14" s="95">
        <f>1!D65+2!D65+3!G65</f>
        <v>17</v>
      </c>
      <c r="Q14" s="95">
        <f>1!E65+2!E65+3!H65+3!E65</f>
        <v>10</v>
      </c>
      <c r="R14" s="95">
        <f>1!F65+2!F65+3!F65+3!I65</f>
        <v>6</v>
      </c>
    </row>
    <row r="15" spans="1:18" s="71" customFormat="1" ht="14.25" customHeight="1">
      <c r="A15" s="72">
        <v>20</v>
      </c>
      <c r="B15" s="127" t="s">
        <v>18</v>
      </c>
      <c r="C15" s="128" t="s">
        <v>180</v>
      </c>
      <c r="D15" s="129" t="s">
        <v>59</v>
      </c>
      <c r="E15" s="130" t="s">
        <v>32</v>
      </c>
      <c r="F15" s="73">
        <f>1!P23</f>
        <v>141</v>
      </c>
      <c r="G15" s="72" t="str">
        <f>1!Q23</f>
        <v>I.</v>
      </c>
      <c r="H15" s="74">
        <f>2!P23</f>
        <v>140</v>
      </c>
      <c r="I15" s="72" t="str">
        <f>2!Q23</f>
        <v>M</v>
      </c>
      <c r="J15" s="74">
        <f>3!S23</f>
        <v>104</v>
      </c>
      <c r="K15" s="72" t="str">
        <f>3!T23</f>
        <v>II.</v>
      </c>
      <c r="L15" s="75">
        <f t="shared" si="0"/>
        <v>385</v>
      </c>
      <c r="M15" s="76">
        <v>9</v>
      </c>
      <c r="N15" s="99"/>
      <c r="O15" s="95">
        <f>3!D23</f>
        <v>4</v>
      </c>
      <c r="P15" s="95">
        <f>1!D23+2!D23+3!G23</f>
        <v>15</v>
      </c>
      <c r="Q15" s="95">
        <f>1!E23+2!E23+3!H23+3!E23</f>
        <v>15</v>
      </c>
      <c r="R15" s="95">
        <f>1!F23+2!F23+3!F23+3!I23</f>
        <v>5</v>
      </c>
    </row>
    <row r="16" spans="1:18" s="71" customFormat="1" ht="14.25" customHeight="1">
      <c r="A16" s="72">
        <v>71</v>
      </c>
      <c r="B16" s="127" t="s">
        <v>18</v>
      </c>
      <c r="C16" s="128" t="s">
        <v>301</v>
      </c>
      <c r="D16" s="129" t="s">
        <v>91</v>
      </c>
      <c r="E16" s="130" t="s">
        <v>92</v>
      </c>
      <c r="F16" s="73">
        <f>1!P74</f>
        <v>146</v>
      </c>
      <c r="G16" s="72" t="str">
        <f>1!Q74</f>
        <v>M</v>
      </c>
      <c r="H16" s="74">
        <f>2!P74</f>
        <v>134</v>
      </c>
      <c r="I16" s="72" t="str">
        <f>2!Q74</f>
        <v>I.</v>
      </c>
      <c r="J16" s="74">
        <f>3!S74</f>
        <v>104</v>
      </c>
      <c r="K16" s="72" t="str">
        <f>3!T74</f>
        <v>II.</v>
      </c>
      <c r="L16" s="75">
        <f t="shared" si="0"/>
        <v>384</v>
      </c>
      <c r="M16" s="76">
        <v>10</v>
      </c>
      <c r="N16" s="99"/>
      <c r="O16" s="95">
        <f>3!D74</f>
        <v>4</v>
      </c>
      <c r="P16" s="95">
        <f>1!D74+2!D74+3!G74</f>
        <v>15</v>
      </c>
      <c r="Q16" s="95">
        <f>1!E74+2!E74+3!H74+3!E74</f>
        <v>14</v>
      </c>
      <c r="R16" s="95">
        <f>1!F74+2!F74+3!F74+3!I74</f>
        <v>6</v>
      </c>
    </row>
    <row r="17" spans="1:18" s="71" customFormat="1" ht="14.25" customHeight="1">
      <c r="A17" s="72">
        <v>23</v>
      </c>
      <c r="B17" s="127" t="s">
        <v>18</v>
      </c>
      <c r="C17" s="128" t="s">
        <v>416</v>
      </c>
      <c r="D17" s="129" t="s">
        <v>29</v>
      </c>
      <c r="E17" s="130" t="s">
        <v>333</v>
      </c>
      <c r="F17" s="73">
        <f>1!P26</f>
        <v>148</v>
      </c>
      <c r="G17" s="72" t="str">
        <f>1!Q26</f>
        <v>M</v>
      </c>
      <c r="H17" s="74">
        <f>2!P26</f>
        <v>128</v>
      </c>
      <c r="I17" s="72" t="str">
        <f>2!Q26</f>
        <v>II.</v>
      </c>
      <c r="J17" s="74">
        <f>3!S26</f>
        <v>107</v>
      </c>
      <c r="K17" s="72" t="str">
        <f>3!T26</f>
        <v>II.</v>
      </c>
      <c r="L17" s="75">
        <f t="shared" si="0"/>
        <v>383</v>
      </c>
      <c r="M17" s="76">
        <v>11</v>
      </c>
      <c r="N17" s="99"/>
      <c r="O17" s="95">
        <f>3!D26</f>
        <v>3</v>
      </c>
      <c r="P17" s="95">
        <f>1!D26+2!D26+3!G26</f>
        <v>14</v>
      </c>
      <c r="Q17" s="95">
        <f>1!E26+2!E26+3!H26+3!E26</f>
        <v>15</v>
      </c>
      <c r="R17" s="95">
        <f>1!F26+2!F26+3!F26+3!I26</f>
        <v>7</v>
      </c>
    </row>
    <row r="18" spans="1:18" s="71" customFormat="1" ht="14.25" customHeight="1">
      <c r="A18" s="72">
        <v>37</v>
      </c>
      <c r="B18" s="127" t="s">
        <v>18</v>
      </c>
      <c r="C18" s="128" t="s">
        <v>95</v>
      </c>
      <c r="D18" s="129" t="s">
        <v>39</v>
      </c>
      <c r="E18" s="130" t="s">
        <v>96</v>
      </c>
      <c r="F18" s="73">
        <f>1!P40</f>
        <v>139</v>
      </c>
      <c r="G18" s="72" t="str">
        <f>1!Q40</f>
        <v>II.</v>
      </c>
      <c r="H18" s="74">
        <f>2!P40</f>
        <v>134</v>
      </c>
      <c r="I18" s="72" t="str">
        <f>2!Q40</f>
        <v>I.</v>
      </c>
      <c r="J18" s="74">
        <f>3!S40</f>
        <v>104</v>
      </c>
      <c r="K18" s="72" t="str">
        <f>3!T40</f>
        <v>II.</v>
      </c>
      <c r="L18" s="75">
        <f t="shared" si="0"/>
        <v>377</v>
      </c>
      <c r="M18" s="76">
        <v>12</v>
      </c>
      <c r="N18" s="99"/>
      <c r="O18" s="95">
        <f>3!D40</f>
        <v>4</v>
      </c>
      <c r="P18" s="95">
        <f>1!D40+2!D40+3!G40</f>
        <v>10</v>
      </c>
      <c r="Q18" s="95">
        <f>1!E40+2!E40+3!H40+3!E40</f>
        <v>17</v>
      </c>
      <c r="R18" s="95">
        <f>1!F40+2!F40+3!F40+3!I40</f>
        <v>5</v>
      </c>
    </row>
    <row r="19" spans="1:18" s="71" customFormat="1" ht="14.25" customHeight="1">
      <c r="A19" s="72">
        <v>41</v>
      </c>
      <c r="B19" s="127" t="s">
        <v>18</v>
      </c>
      <c r="C19" s="128" t="s">
        <v>447</v>
      </c>
      <c r="D19" s="129" t="s">
        <v>89</v>
      </c>
      <c r="E19" s="130" t="s">
        <v>32</v>
      </c>
      <c r="F19" s="73">
        <f>1!P44</f>
        <v>145</v>
      </c>
      <c r="G19" s="72" t="str">
        <f>1!Q44</f>
        <v>I.</v>
      </c>
      <c r="H19" s="74">
        <f>2!P44</f>
        <v>130</v>
      </c>
      <c r="I19" s="72" t="str">
        <f>2!Q44</f>
        <v>II.</v>
      </c>
      <c r="J19" s="74">
        <f>3!S44</f>
        <v>99</v>
      </c>
      <c r="K19" s="72" t="str">
        <f>3!T44</f>
        <v>II.</v>
      </c>
      <c r="L19" s="75">
        <f t="shared" si="0"/>
        <v>374</v>
      </c>
      <c r="M19" s="76">
        <v>13</v>
      </c>
      <c r="N19" s="99"/>
      <c r="O19" s="95">
        <f>3!D44</f>
        <v>4</v>
      </c>
      <c r="P19" s="95">
        <f>1!D44+2!D44+3!G44</f>
        <v>13</v>
      </c>
      <c r="Q19" s="95">
        <f>1!E44+2!E44+3!H44+3!E44</f>
        <v>14</v>
      </c>
      <c r="R19" s="95">
        <f>1!F44+2!F44+3!F44+3!I44</f>
        <v>5</v>
      </c>
    </row>
    <row r="20" spans="1:18" s="71" customFormat="1" ht="14.25" customHeight="1">
      <c r="A20" s="72">
        <v>44</v>
      </c>
      <c r="B20" s="127" t="s">
        <v>18</v>
      </c>
      <c r="C20" s="128" t="s">
        <v>122</v>
      </c>
      <c r="D20" s="129" t="s">
        <v>66</v>
      </c>
      <c r="E20" s="130" t="s">
        <v>32</v>
      </c>
      <c r="F20" s="73">
        <f>1!P47</f>
        <v>142</v>
      </c>
      <c r="G20" s="72" t="str">
        <f>1!Q47</f>
        <v>I.</v>
      </c>
      <c r="H20" s="74">
        <f>2!P47</f>
        <v>135</v>
      </c>
      <c r="I20" s="72" t="str">
        <f>2!Q47</f>
        <v>I.</v>
      </c>
      <c r="J20" s="74">
        <f>3!S47</f>
        <v>97</v>
      </c>
      <c r="K20" s="72" t="str">
        <f>3!T47</f>
        <v>II.</v>
      </c>
      <c r="L20" s="75">
        <f t="shared" si="0"/>
        <v>374</v>
      </c>
      <c r="M20" s="76">
        <v>14</v>
      </c>
      <c r="N20" s="99"/>
      <c r="O20" s="95">
        <f>3!D47</f>
        <v>2</v>
      </c>
      <c r="P20" s="95">
        <f>1!D47+2!D47+3!G47</f>
        <v>12</v>
      </c>
      <c r="Q20" s="95">
        <f>1!E47+2!E47+3!H47+3!E47</f>
        <v>16</v>
      </c>
      <c r="R20" s="95">
        <f>1!F47+2!F47+3!F47+3!I47</f>
        <v>10</v>
      </c>
    </row>
    <row r="21" spans="1:18" s="71" customFormat="1" ht="14.25" customHeight="1">
      <c r="A21" s="72">
        <v>7</v>
      </c>
      <c r="B21" s="127" t="s">
        <v>18</v>
      </c>
      <c r="C21" s="128" t="s">
        <v>109</v>
      </c>
      <c r="D21" s="129" t="s">
        <v>94</v>
      </c>
      <c r="E21" s="130" t="s">
        <v>342</v>
      </c>
      <c r="F21" s="73">
        <f>1!P10</f>
        <v>143</v>
      </c>
      <c r="G21" s="72" t="str">
        <f>1!Q10</f>
        <v>I.</v>
      </c>
      <c r="H21" s="74">
        <f>2!P10</f>
        <v>127</v>
      </c>
      <c r="I21" s="72" t="str">
        <f>2!Q10</f>
        <v>II.</v>
      </c>
      <c r="J21" s="74">
        <f>3!S10</f>
        <v>103</v>
      </c>
      <c r="K21" s="72" t="str">
        <f>3!T10</f>
        <v>II.</v>
      </c>
      <c r="L21" s="75">
        <f t="shared" si="0"/>
        <v>373</v>
      </c>
      <c r="M21" s="76">
        <v>15</v>
      </c>
      <c r="N21" s="99"/>
      <c r="O21" s="95">
        <f>3!D10</f>
        <v>3</v>
      </c>
      <c r="P21" s="95">
        <f>1!D10+2!D10+3!G10</f>
        <v>11</v>
      </c>
      <c r="Q21" s="95">
        <f>1!E10+2!E10+3!H10+3!E10</f>
        <v>16</v>
      </c>
      <c r="R21" s="95">
        <f>1!F10+2!F10+3!F10+3!I10</f>
        <v>6</v>
      </c>
    </row>
    <row r="22" spans="1:18" s="71" customFormat="1" ht="14.25" customHeight="1">
      <c r="A22" s="72">
        <v>50</v>
      </c>
      <c r="B22" s="127" t="s">
        <v>18</v>
      </c>
      <c r="C22" s="128" t="s">
        <v>343</v>
      </c>
      <c r="D22" s="129" t="s">
        <v>36</v>
      </c>
      <c r="E22" s="130" t="s">
        <v>37</v>
      </c>
      <c r="F22" s="73">
        <f>1!P53</f>
        <v>148</v>
      </c>
      <c r="G22" s="72" t="str">
        <f>1!Q53</f>
        <v>M</v>
      </c>
      <c r="H22" s="74">
        <f>2!P53</f>
        <v>129</v>
      </c>
      <c r="I22" s="72" t="str">
        <f>2!Q53</f>
        <v>II.</v>
      </c>
      <c r="J22" s="74">
        <f>3!S53</f>
        <v>96</v>
      </c>
      <c r="K22" s="72" t="str">
        <f>3!T53</f>
        <v>II.</v>
      </c>
      <c r="L22" s="75">
        <f t="shared" si="0"/>
        <v>373</v>
      </c>
      <c r="M22" s="76">
        <v>16</v>
      </c>
      <c r="N22" s="99"/>
      <c r="O22" s="95">
        <f>3!D53</f>
        <v>3</v>
      </c>
      <c r="P22" s="95">
        <f>1!D53+2!D53+3!G53</f>
        <v>17</v>
      </c>
      <c r="Q22" s="95">
        <f>1!E53+2!E53+3!H53+3!E53</f>
        <v>12</v>
      </c>
      <c r="R22" s="95">
        <f>1!F53+2!F53+3!F53+3!I53</f>
        <v>4</v>
      </c>
    </row>
    <row r="23" spans="1:18" s="71" customFormat="1" ht="14.25" customHeight="1">
      <c r="A23" s="72">
        <v>30</v>
      </c>
      <c r="B23" s="127" t="s">
        <v>18</v>
      </c>
      <c r="C23" s="128" t="s">
        <v>201</v>
      </c>
      <c r="D23" s="129" t="s">
        <v>89</v>
      </c>
      <c r="E23" s="130" t="s">
        <v>25</v>
      </c>
      <c r="F23" s="73">
        <f>1!P33</f>
        <v>145</v>
      </c>
      <c r="G23" s="72" t="str">
        <f>1!Q33</f>
        <v>I.</v>
      </c>
      <c r="H23" s="74">
        <f>2!P33</f>
        <v>137</v>
      </c>
      <c r="I23" s="72" t="str">
        <f>2!Q33</f>
        <v>M</v>
      </c>
      <c r="J23" s="74">
        <f>3!S33</f>
        <v>91</v>
      </c>
      <c r="K23" s="72" t="str">
        <f>3!T33</f>
        <v>III.</v>
      </c>
      <c r="L23" s="75">
        <f t="shared" si="0"/>
        <v>373</v>
      </c>
      <c r="M23" s="76">
        <v>17</v>
      </c>
      <c r="N23" s="99"/>
      <c r="O23" s="95">
        <f>3!D33</f>
        <v>2</v>
      </c>
      <c r="P23" s="95">
        <f>1!D33+2!D33+3!G33</f>
        <v>15</v>
      </c>
      <c r="Q23" s="95">
        <f>1!E33+2!E33+3!H33+3!E33</f>
        <v>17</v>
      </c>
      <c r="R23" s="95">
        <f>1!F33+2!F33+3!F33+3!I33</f>
        <v>5</v>
      </c>
    </row>
    <row r="24" spans="1:18" s="71" customFormat="1" ht="14.25" customHeight="1">
      <c r="A24" s="72">
        <v>90</v>
      </c>
      <c r="B24" s="127" t="s">
        <v>18</v>
      </c>
      <c r="C24" s="128" t="s">
        <v>448</v>
      </c>
      <c r="D24" s="129" t="s">
        <v>47</v>
      </c>
      <c r="E24" s="130" t="s">
        <v>126</v>
      </c>
      <c r="F24" s="73">
        <f>1!P93</f>
        <v>144</v>
      </c>
      <c r="G24" s="72" t="str">
        <f>1!Q93</f>
        <v>I.</v>
      </c>
      <c r="H24" s="74">
        <f>2!P93</f>
        <v>136</v>
      </c>
      <c r="I24" s="72" t="str">
        <f>2!Q93</f>
        <v>I.</v>
      </c>
      <c r="J24" s="74">
        <f>3!S93</f>
        <v>89</v>
      </c>
      <c r="K24" s="72" t="str">
        <f>3!T93</f>
        <v>III.</v>
      </c>
      <c r="L24" s="75">
        <f t="shared" si="0"/>
        <v>369</v>
      </c>
      <c r="M24" s="76">
        <v>18</v>
      </c>
      <c r="N24" s="99"/>
      <c r="O24" s="95">
        <f>3!D93</f>
        <v>0</v>
      </c>
      <c r="P24" s="95">
        <f>1!D93+2!D93+3!G93</f>
        <v>18</v>
      </c>
      <c r="Q24" s="95">
        <f>1!E93+2!E93+3!H93+3!E93</f>
        <v>16</v>
      </c>
      <c r="R24" s="95">
        <f>1!F93+2!F93+3!F93+3!I93</f>
        <v>3</v>
      </c>
    </row>
    <row r="25" spans="1:18" s="71" customFormat="1" ht="14.25" customHeight="1">
      <c r="A25" s="72">
        <v>34</v>
      </c>
      <c r="B25" s="127" t="s">
        <v>18</v>
      </c>
      <c r="C25" s="128" t="s">
        <v>205</v>
      </c>
      <c r="D25" s="129" t="s">
        <v>59</v>
      </c>
      <c r="E25" s="130" t="s">
        <v>25</v>
      </c>
      <c r="F25" s="73">
        <f>1!P37</f>
        <v>139</v>
      </c>
      <c r="G25" s="72" t="str">
        <f>1!Q37</f>
        <v>II.</v>
      </c>
      <c r="H25" s="74">
        <f>2!P37</f>
        <v>122</v>
      </c>
      <c r="I25" s="72" t="str">
        <f>2!Q37</f>
        <v>III.</v>
      </c>
      <c r="J25" s="74">
        <f>3!S37</f>
        <v>103</v>
      </c>
      <c r="K25" s="72" t="str">
        <f>3!T37</f>
        <v>II.</v>
      </c>
      <c r="L25" s="75">
        <f t="shared" si="0"/>
        <v>364</v>
      </c>
      <c r="M25" s="76">
        <v>19</v>
      </c>
      <c r="N25" s="99"/>
      <c r="O25" s="95">
        <f>3!D37</f>
        <v>4</v>
      </c>
      <c r="P25" s="95">
        <f>1!D37+2!D37+3!G37</f>
        <v>9</v>
      </c>
      <c r="Q25" s="95">
        <f>1!E37+2!E37+3!H37+3!E37</f>
        <v>11</v>
      </c>
      <c r="R25" s="95">
        <f>1!F37+2!F37+3!F37+3!I37</f>
        <v>10</v>
      </c>
    </row>
    <row r="26" spans="1:18" s="71" customFormat="1" ht="14.25" customHeight="1">
      <c r="A26" s="72">
        <v>80</v>
      </c>
      <c r="B26" s="127" t="s">
        <v>18</v>
      </c>
      <c r="C26" s="128" t="s">
        <v>87</v>
      </c>
      <c r="D26" s="129" t="s">
        <v>36</v>
      </c>
      <c r="E26" s="130" t="s">
        <v>67</v>
      </c>
      <c r="F26" s="73">
        <f>1!P83</f>
        <v>139</v>
      </c>
      <c r="G26" s="72" t="str">
        <f>1!Q83</f>
        <v>II.</v>
      </c>
      <c r="H26" s="74">
        <f>2!P83</f>
        <v>141</v>
      </c>
      <c r="I26" s="72" t="str">
        <f>2!Q83</f>
        <v>M</v>
      </c>
      <c r="J26" s="74">
        <f>3!S83</f>
        <v>82</v>
      </c>
      <c r="K26" s="72" t="str">
        <f>3!T83</f>
        <v>III.</v>
      </c>
      <c r="L26" s="75">
        <f t="shared" si="0"/>
        <v>362</v>
      </c>
      <c r="M26" s="76">
        <v>20</v>
      </c>
      <c r="N26" s="99"/>
      <c r="O26" s="95">
        <f>3!D83</f>
        <v>2</v>
      </c>
      <c r="P26" s="95">
        <f>1!D83+2!D83+3!G83</f>
        <v>15</v>
      </c>
      <c r="Q26" s="95">
        <f>1!E83+2!E83+3!H83+3!E83</f>
        <v>14</v>
      </c>
      <c r="R26" s="95">
        <f>1!F83+2!F83+3!F83+3!I83</f>
        <v>7</v>
      </c>
    </row>
    <row r="27" spans="1:18" s="71" customFormat="1" ht="14.25" customHeight="1">
      <c r="A27" s="72">
        <v>56</v>
      </c>
      <c r="B27" s="127" t="s">
        <v>18</v>
      </c>
      <c r="C27" s="128" t="s">
        <v>441</v>
      </c>
      <c r="D27" s="129" t="s">
        <v>183</v>
      </c>
      <c r="E27" s="130" t="s">
        <v>270</v>
      </c>
      <c r="F27" s="73">
        <f>1!P59</f>
        <v>135</v>
      </c>
      <c r="G27" s="72" t="str">
        <f>1!Q59</f>
        <v>II.</v>
      </c>
      <c r="H27" s="74">
        <f>2!P59</f>
        <v>127</v>
      </c>
      <c r="I27" s="72" t="str">
        <f>2!Q59</f>
        <v>II.</v>
      </c>
      <c r="J27" s="74">
        <f>3!S59</f>
        <v>98</v>
      </c>
      <c r="K27" s="72" t="str">
        <f>3!T59</f>
        <v>II.</v>
      </c>
      <c r="L27" s="75">
        <f t="shared" si="0"/>
        <v>360</v>
      </c>
      <c r="M27" s="76">
        <v>21</v>
      </c>
      <c r="N27" s="99"/>
      <c r="O27" s="95">
        <f>3!D59</f>
        <v>2</v>
      </c>
      <c r="P27" s="95">
        <f>1!D59+2!D59+3!G59</f>
        <v>7</v>
      </c>
      <c r="Q27" s="95">
        <f>1!E59+2!E59+3!H59+3!E59</f>
        <v>15</v>
      </c>
      <c r="R27" s="95">
        <f>1!F59+2!F59+3!F59+3!I59</f>
        <v>13</v>
      </c>
    </row>
    <row r="28" spans="1:18" s="71" customFormat="1" ht="14.25" customHeight="1">
      <c r="A28" s="72">
        <v>19</v>
      </c>
      <c r="B28" s="127" t="s">
        <v>18</v>
      </c>
      <c r="C28" s="128" t="s">
        <v>68</v>
      </c>
      <c r="D28" s="129" t="s">
        <v>29</v>
      </c>
      <c r="E28" s="130" t="s">
        <v>121</v>
      </c>
      <c r="F28" s="73">
        <f>1!P22</f>
        <v>142</v>
      </c>
      <c r="G28" s="72" t="str">
        <f>1!Q22</f>
        <v>I.</v>
      </c>
      <c r="H28" s="74">
        <f>2!P22</f>
        <v>131</v>
      </c>
      <c r="I28" s="72" t="str">
        <f>2!Q22</f>
        <v>I.</v>
      </c>
      <c r="J28" s="74">
        <f>3!S22</f>
        <v>86</v>
      </c>
      <c r="K28" s="72" t="str">
        <f>3!T22</f>
        <v>III.</v>
      </c>
      <c r="L28" s="75">
        <f t="shared" si="0"/>
        <v>359</v>
      </c>
      <c r="M28" s="76">
        <v>22</v>
      </c>
      <c r="N28" s="99"/>
      <c r="O28" s="95">
        <f>3!D22</f>
        <v>2</v>
      </c>
      <c r="P28" s="95">
        <f>1!D22+2!D22+3!G22</f>
        <v>13</v>
      </c>
      <c r="Q28" s="95">
        <f>1!E22+2!E22+3!H22+3!E22</f>
        <v>13</v>
      </c>
      <c r="R28" s="95">
        <f>1!F22+2!F22+3!F22+3!I22</f>
        <v>7</v>
      </c>
    </row>
    <row r="29" spans="1:18" s="71" customFormat="1" ht="14.25" customHeight="1">
      <c r="A29" s="72">
        <v>11</v>
      </c>
      <c r="B29" s="127" t="s">
        <v>18</v>
      </c>
      <c r="C29" s="128" t="s">
        <v>378</v>
      </c>
      <c r="D29" s="129" t="s">
        <v>262</v>
      </c>
      <c r="E29" s="130" t="s">
        <v>117</v>
      </c>
      <c r="F29" s="73">
        <f>1!P14</f>
        <v>142</v>
      </c>
      <c r="G29" s="72" t="str">
        <f>1!Q14</f>
        <v>I.</v>
      </c>
      <c r="H29" s="74">
        <f>2!P14</f>
        <v>121</v>
      </c>
      <c r="I29" s="72" t="str">
        <f>2!Q14</f>
        <v>III.</v>
      </c>
      <c r="J29" s="74">
        <f>3!S14</f>
        <v>95</v>
      </c>
      <c r="K29" s="72" t="str">
        <f>3!T14</f>
        <v>II.</v>
      </c>
      <c r="L29" s="75">
        <f t="shared" si="0"/>
        <v>358</v>
      </c>
      <c r="M29" s="76">
        <v>23</v>
      </c>
      <c r="N29" s="99"/>
      <c r="O29" s="95">
        <f>3!D14</f>
        <v>4</v>
      </c>
      <c r="P29" s="95">
        <f>1!D14+2!D14+3!G14</f>
        <v>11</v>
      </c>
      <c r="Q29" s="95">
        <f>1!E14+2!E14+3!H14+3!E14</f>
        <v>12</v>
      </c>
      <c r="R29" s="95">
        <f>1!F14+2!F14+3!F14+3!I14</f>
        <v>5</v>
      </c>
    </row>
    <row r="30" spans="1:18" s="71" customFormat="1" ht="14.25" customHeight="1">
      <c r="A30" s="72">
        <v>88</v>
      </c>
      <c r="B30" s="127" t="s">
        <v>18</v>
      </c>
      <c r="C30" s="128" t="s">
        <v>23</v>
      </c>
      <c r="D30" s="129" t="s">
        <v>24</v>
      </c>
      <c r="E30" s="130" t="s">
        <v>25</v>
      </c>
      <c r="F30" s="73">
        <f>1!P91</f>
        <v>146</v>
      </c>
      <c r="G30" s="72" t="str">
        <f>1!Q91</f>
        <v>M</v>
      </c>
      <c r="H30" s="74">
        <f>2!P91</f>
        <v>126</v>
      </c>
      <c r="I30" s="72" t="str">
        <f>2!Q91</f>
        <v>II.</v>
      </c>
      <c r="J30" s="74">
        <f>3!S91</f>
        <v>82</v>
      </c>
      <c r="K30" s="72" t="str">
        <f>3!T91</f>
        <v>III.</v>
      </c>
      <c r="L30" s="75">
        <f t="shared" si="0"/>
        <v>354</v>
      </c>
      <c r="M30" s="76">
        <v>24</v>
      </c>
      <c r="N30" s="99"/>
      <c r="O30" s="95">
        <f>3!D91</f>
        <v>0</v>
      </c>
      <c r="P30" s="95">
        <f>1!D91+2!D91+3!G91</f>
        <v>17</v>
      </c>
      <c r="Q30" s="95">
        <f>1!E91+2!E91+3!H91+3!E91</f>
        <v>12</v>
      </c>
      <c r="R30" s="95">
        <f>1!F91+2!F91+3!F91+3!I91</f>
        <v>4</v>
      </c>
    </row>
    <row r="31" spans="1:18" s="71" customFormat="1" ht="14.25" customHeight="1">
      <c r="A31" s="72">
        <v>74</v>
      </c>
      <c r="B31" s="127" t="s">
        <v>18</v>
      </c>
      <c r="C31" s="128" t="s">
        <v>65</v>
      </c>
      <c r="D31" s="129" t="s">
        <v>66</v>
      </c>
      <c r="E31" s="130" t="s">
        <v>67</v>
      </c>
      <c r="F31" s="73">
        <f>1!P77</f>
        <v>142</v>
      </c>
      <c r="G31" s="72" t="str">
        <f>1!Q77</f>
        <v>I.</v>
      </c>
      <c r="H31" s="74">
        <f>2!P77</f>
        <v>124</v>
      </c>
      <c r="I31" s="72" t="str">
        <f>2!Q77</f>
        <v>III.</v>
      </c>
      <c r="J31" s="74">
        <f>3!S77</f>
        <v>86</v>
      </c>
      <c r="K31" s="72" t="str">
        <f>3!T77</f>
        <v>III.</v>
      </c>
      <c r="L31" s="75">
        <f t="shared" si="0"/>
        <v>352</v>
      </c>
      <c r="M31" s="76">
        <v>25</v>
      </c>
      <c r="N31" s="99"/>
      <c r="O31" s="95">
        <f>3!D77</f>
        <v>4</v>
      </c>
      <c r="P31" s="95">
        <f>1!D77+2!D77+3!G77</f>
        <v>8</v>
      </c>
      <c r="Q31" s="95">
        <f>1!E77+2!E77+3!H77+3!E77</f>
        <v>15</v>
      </c>
      <c r="R31" s="95">
        <f>1!F77+2!F77+3!F77+3!I77</f>
        <v>7</v>
      </c>
    </row>
    <row r="32" spans="1:18" s="71" customFormat="1" ht="14.25" customHeight="1">
      <c r="A32" s="72">
        <v>8</v>
      </c>
      <c r="B32" s="127" t="s">
        <v>18</v>
      </c>
      <c r="C32" s="128" t="s">
        <v>153</v>
      </c>
      <c r="D32" s="129" t="s">
        <v>154</v>
      </c>
      <c r="E32" s="130" t="s">
        <v>67</v>
      </c>
      <c r="F32" s="73">
        <f>1!P11</f>
        <v>143</v>
      </c>
      <c r="G32" s="72" t="str">
        <f>1!Q11</f>
        <v>I.</v>
      </c>
      <c r="H32" s="74">
        <f>2!P11</f>
        <v>119</v>
      </c>
      <c r="I32" s="72" t="str">
        <f>2!Q11</f>
        <v>III.</v>
      </c>
      <c r="J32" s="74">
        <f>3!S11</f>
        <v>87</v>
      </c>
      <c r="K32" s="72" t="str">
        <f>3!T11</f>
        <v>III.</v>
      </c>
      <c r="L32" s="75">
        <f t="shared" si="0"/>
        <v>349</v>
      </c>
      <c r="M32" s="76">
        <v>26</v>
      </c>
      <c r="N32" s="99"/>
      <c r="O32" s="95">
        <f>3!D11</f>
        <v>3</v>
      </c>
      <c r="P32" s="95">
        <f>1!D11+2!D11+3!G11</f>
        <v>9</v>
      </c>
      <c r="Q32" s="95">
        <f>1!E11+2!E11+3!H11+3!E11</f>
        <v>13</v>
      </c>
      <c r="R32" s="95">
        <f>1!F11+2!F11+3!F11+3!I11</f>
        <v>8</v>
      </c>
    </row>
    <row r="33" spans="1:18" s="71" customFormat="1" ht="14.25" customHeight="1">
      <c r="A33" s="72">
        <v>12</v>
      </c>
      <c r="B33" s="127" t="s">
        <v>18</v>
      </c>
      <c r="C33" s="128" t="s">
        <v>111</v>
      </c>
      <c r="D33" s="129" t="s">
        <v>112</v>
      </c>
      <c r="E33" s="130" t="s">
        <v>108</v>
      </c>
      <c r="F33" s="73">
        <f>1!P15</f>
        <v>142</v>
      </c>
      <c r="G33" s="72" t="str">
        <f>1!Q15</f>
        <v>I.</v>
      </c>
      <c r="H33" s="74">
        <f>2!P15</f>
        <v>124</v>
      </c>
      <c r="I33" s="72" t="str">
        <f>2!Q15</f>
        <v>III.</v>
      </c>
      <c r="J33" s="74">
        <f>3!S15</f>
        <v>83</v>
      </c>
      <c r="K33" s="72" t="str">
        <f>3!T15</f>
        <v>III.</v>
      </c>
      <c r="L33" s="75">
        <f t="shared" si="0"/>
        <v>349</v>
      </c>
      <c r="M33" s="76">
        <v>27</v>
      </c>
      <c r="N33" s="99"/>
      <c r="O33" s="95">
        <f>3!D15</f>
        <v>1</v>
      </c>
      <c r="P33" s="95">
        <f>1!D15+2!D15+3!G15</f>
        <v>9</v>
      </c>
      <c r="Q33" s="95">
        <f>1!E15+2!E15+3!H15+3!E15</f>
        <v>12</v>
      </c>
      <c r="R33" s="95">
        <f>1!F15+2!F15+3!F15+3!I15</f>
        <v>11</v>
      </c>
    </row>
    <row r="34" spans="1:18" s="71" customFormat="1" ht="14.25" customHeight="1">
      <c r="A34" s="72">
        <v>81</v>
      </c>
      <c r="B34" s="127" t="s">
        <v>18</v>
      </c>
      <c r="C34" s="128" t="s">
        <v>316</v>
      </c>
      <c r="D34" s="129" t="s">
        <v>54</v>
      </c>
      <c r="E34" s="130" t="s">
        <v>25</v>
      </c>
      <c r="F34" s="73">
        <f>1!P84</f>
        <v>140</v>
      </c>
      <c r="G34" s="72" t="str">
        <f>1!Q84</f>
        <v>I.</v>
      </c>
      <c r="H34" s="74">
        <f>2!P84</f>
        <v>131</v>
      </c>
      <c r="I34" s="72" t="str">
        <f>2!Q84</f>
        <v>I.</v>
      </c>
      <c r="J34" s="74">
        <f>3!S84</f>
        <v>78</v>
      </c>
      <c r="K34" s="72" t="str">
        <f>3!T84</f>
        <v>ne</v>
      </c>
      <c r="L34" s="75">
        <f t="shared" si="0"/>
        <v>349</v>
      </c>
      <c r="M34" s="76">
        <v>28</v>
      </c>
      <c r="N34" s="99"/>
      <c r="O34" s="95">
        <f>3!D84</f>
        <v>3</v>
      </c>
      <c r="P34" s="95">
        <f>1!D84+2!D84+3!G84</f>
        <v>10</v>
      </c>
      <c r="Q34" s="95">
        <f>1!E84+2!E84+3!H84+3!E84</f>
        <v>16</v>
      </c>
      <c r="R34" s="95">
        <f>1!F84+2!F84+3!F84+3!I84</f>
        <v>5</v>
      </c>
    </row>
    <row r="35" spans="1:18" s="71" customFormat="1" ht="14.25" customHeight="1">
      <c r="A35" s="214">
        <v>92</v>
      </c>
      <c r="B35" s="215" t="s">
        <v>18</v>
      </c>
      <c r="C35" s="216" t="s">
        <v>203</v>
      </c>
      <c r="D35" s="217" t="s">
        <v>204</v>
      </c>
      <c r="E35" s="218" t="s">
        <v>25</v>
      </c>
      <c r="F35" s="219">
        <f>1!P95</f>
        <v>139</v>
      </c>
      <c r="G35" s="214" t="str">
        <f>1!Q95</f>
        <v>II.</v>
      </c>
      <c r="H35" s="220">
        <f>2!P95</f>
        <v>123</v>
      </c>
      <c r="I35" s="214" t="str">
        <f>2!Q95</f>
        <v>III.</v>
      </c>
      <c r="J35" s="220">
        <f>3!S95</f>
        <v>86</v>
      </c>
      <c r="K35" s="214" t="str">
        <f>3!T95</f>
        <v>III.</v>
      </c>
      <c r="L35" s="221">
        <f t="shared" si="0"/>
        <v>348</v>
      </c>
      <c r="M35" s="222">
        <v>29</v>
      </c>
      <c r="N35" s="99"/>
      <c r="O35" s="95">
        <f>3!D95</f>
        <v>0</v>
      </c>
      <c r="P35" s="95">
        <f>1!D95+2!D95+3!G95</f>
        <v>11</v>
      </c>
      <c r="Q35" s="95">
        <f>1!E95+2!E95+3!H95+3!E95</f>
        <v>15</v>
      </c>
      <c r="R35" s="95">
        <f>1!F95+2!F95+3!F95+3!I95</f>
        <v>9</v>
      </c>
    </row>
    <row r="36" spans="1:18" s="71" customFormat="1" ht="14.25" customHeight="1">
      <c r="A36" s="214">
        <v>45</v>
      </c>
      <c r="B36" s="215" t="s">
        <v>18</v>
      </c>
      <c r="C36" s="216" t="s">
        <v>230</v>
      </c>
      <c r="D36" s="217" t="s">
        <v>231</v>
      </c>
      <c r="E36" s="218" t="s">
        <v>119</v>
      </c>
      <c r="F36" s="219">
        <f>1!P48</f>
        <v>137</v>
      </c>
      <c r="G36" s="214" t="str">
        <f>1!Q48</f>
        <v>II.</v>
      </c>
      <c r="H36" s="220">
        <f>2!P48</f>
        <v>129</v>
      </c>
      <c r="I36" s="214" t="str">
        <f>2!Q48</f>
        <v>II.</v>
      </c>
      <c r="J36" s="220">
        <f>3!S48</f>
        <v>81</v>
      </c>
      <c r="K36" s="214" t="str">
        <f>3!T48</f>
        <v>III.</v>
      </c>
      <c r="L36" s="221">
        <f t="shared" si="0"/>
        <v>347</v>
      </c>
      <c r="M36" s="222">
        <v>30</v>
      </c>
      <c r="N36" s="99"/>
      <c r="O36" s="95">
        <f>3!D48</f>
        <v>2</v>
      </c>
      <c r="P36" s="95">
        <f>1!D48+2!D48+3!G48</f>
        <v>6</v>
      </c>
      <c r="Q36" s="95">
        <f>1!E48+2!E48+3!H48+3!E48</f>
        <v>19</v>
      </c>
      <c r="R36" s="95">
        <f>1!F48+2!F48+3!F48+3!I48</f>
        <v>9</v>
      </c>
    </row>
    <row r="37" spans="1:18" s="71" customFormat="1" ht="14.25" customHeight="1">
      <c r="A37" s="214">
        <v>64</v>
      </c>
      <c r="B37" s="215" t="s">
        <v>18</v>
      </c>
      <c r="C37" s="216" t="s">
        <v>78</v>
      </c>
      <c r="D37" s="217" t="s">
        <v>132</v>
      </c>
      <c r="E37" s="218" t="s">
        <v>25</v>
      </c>
      <c r="F37" s="219">
        <f>1!P67</f>
        <v>143</v>
      </c>
      <c r="G37" s="214" t="str">
        <f>1!Q67</f>
        <v>I.</v>
      </c>
      <c r="H37" s="220">
        <f>2!P67</f>
        <v>128</v>
      </c>
      <c r="I37" s="214" t="str">
        <f>2!Q67</f>
        <v>II.</v>
      </c>
      <c r="J37" s="220">
        <f>3!S67</f>
        <v>73</v>
      </c>
      <c r="K37" s="214" t="str">
        <f>3!T67</f>
        <v>ne</v>
      </c>
      <c r="L37" s="221">
        <f t="shared" si="0"/>
        <v>344</v>
      </c>
      <c r="M37" s="222">
        <v>31</v>
      </c>
      <c r="N37" s="99"/>
      <c r="O37" s="95">
        <f>3!D67</f>
        <v>0</v>
      </c>
      <c r="P37" s="95">
        <f>1!D67+2!D67+3!G67</f>
        <v>13</v>
      </c>
      <c r="Q37" s="95">
        <f>1!E67+2!E67+3!H67+3!E67</f>
        <v>13</v>
      </c>
      <c r="R37" s="95">
        <f>1!F67+2!F67+3!F67+3!I67</f>
        <v>6</v>
      </c>
    </row>
    <row r="38" spans="1:18" s="71" customFormat="1" ht="14.25" customHeight="1">
      <c r="A38" s="214">
        <v>58</v>
      </c>
      <c r="B38" s="215" t="s">
        <v>18</v>
      </c>
      <c r="C38" s="216" t="s">
        <v>44</v>
      </c>
      <c r="D38" s="217" t="s">
        <v>45</v>
      </c>
      <c r="E38" s="218" t="s">
        <v>25</v>
      </c>
      <c r="F38" s="219">
        <f>1!P61</f>
        <v>136</v>
      </c>
      <c r="G38" s="214" t="str">
        <f>1!Q61</f>
        <v>II.</v>
      </c>
      <c r="H38" s="220">
        <f>2!P61</f>
        <v>116</v>
      </c>
      <c r="I38" s="214" t="str">
        <f>2!Q61</f>
        <v>III.</v>
      </c>
      <c r="J38" s="220">
        <f>3!S61</f>
        <v>89</v>
      </c>
      <c r="K38" s="214" t="str">
        <f>3!T61</f>
        <v>III.</v>
      </c>
      <c r="L38" s="221">
        <f t="shared" si="0"/>
        <v>341</v>
      </c>
      <c r="M38" s="222">
        <v>32</v>
      </c>
      <c r="N38" s="99"/>
      <c r="O38" s="95">
        <f>3!D61</f>
        <v>2</v>
      </c>
      <c r="P38" s="95">
        <f>1!D61+2!D61+3!G61</f>
        <v>4</v>
      </c>
      <c r="Q38" s="95">
        <f>1!E61+2!E61+3!H61+3!E61</f>
        <v>17</v>
      </c>
      <c r="R38" s="95">
        <f>1!F61+2!F61+3!F61+3!I61</f>
        <v>9</v>
      </c>
    </row>
    <row r="39" spans="1:18" s="71" customFormat="1" ht="14.25" customHeight="1">
      <c r="A39" s="214">
        <v>91</v>
      </c>
      <c r="B39" s="215" t="s">
        <v>18</v>
      </c>
      <c r="C39" s="216" t="s">
        <v>449</v>
      </c>
      <c r="D39" s="217" t="s">
        <v>47</v>
      </c>
      <c r="E39" s="218" t="s">
        <v>126</v>
      </c>
      <c r="F39" s="219">
        <f>1!P94</f>
        <v>138</v>
      </c>
      <c r="G39" s="214" t="str">
        <f>1!Q94</f>
        <v>II.</v>
      </c>
      <c r="H39" s="220">
        <f>2!P94</f>
        <v>124</v>
      </c>
      <c r="I39" s="214" t="str">
        <f>2!Q94</f>
        <v>III.</v>
      </c>
      <c r="J39" s="220">
        <f>3!S94</f>
        <v>76</v>
      </c>
      <c r="K39" s="214" t="str">
        <f>3!T94</f>
        <v>ne</v>
      </c>
      <c r="L39" s="221">
        <f aca="true" t="shared" si="1" ref="L39:L67">SUM(F39:J39)</f>
        <v>338</v>
      </c>
      <c r="M39" s="222">
        <v>33</v>
      </c>
      <c r="N39" s="99"/>
      <c r="O39" s="95">
        <f>3!D94</f>
        <v>0</v>
      </c>
      <c r="P39" s="95">
        <f>1!D94+2!D94+3!G94</f>
        <v>10</v>
      </c>
      <c r="Q39" s="95">
        <f>1!E94+2!E94+3!H94+3!E94</f>
        <v>12</v>
      </c>
      <c r="R39" s="95">
        <f>1!F94+2!F94+3!F94+3!I94</f>
        <v>11</v>
      </c>
    </row>
    <row r="40" spans="1:18" s="71" customFormat="1" ht="14.25" customHeight="1">
      <c r="A40" s="214">
        <v>2</v>
      </c>
      <c r="B40" s="215" t="s">
        <v>18</v>
      </c>
      <c r="C40" s="216" t="s">
        <v>438</v>
      </c>
      <c r="D40" s="217" t="s">
        <v>47</v>
      </c>
      <c r="E40" s="218" t="s">
        <v>439</v>
      </c>
      <c r="F40" s="219">
        <f>1!P5</f>
        <v>136</v>
      </c>
      <c r="G40" s="214" t="str">
        <f>1!Q5</f>
        <v>II.</v>
      </c>
      <c r="H40" s="220">
        <f>2!P5</f>
        <v>121</v>
      </c>
      <c r="I40" s="214" t="str">
        <f>2!Q5</f>
        <v>III.</v>
      </c>
      <c r="J40" s="220">
        <f>3!S5</f>
        <v>79</v>
      </c>
      <c r="K40" s="214" t="str">
        <f>3!T5</f>
        <v>ne</v>
      </c>
      <c r="L40" s="221">
        <f t="shared" si="1"/>
        <v>336</v>
      </c>
      <c r="M40" s="222">
        <v>34</v>
      </c>
      <c r="N40" s="99"/>
      <c r="O40" s="95">
        <f>3!D5</f>
        <v>0</v>
      </c>
      <c r="P40" s="95">
        <f>1!D5+2!D5+3!G5</f>
        <v>9</v>
      </c>
      <c r="Q40" s="95">
        <f>1!E5+2!E5+3!H5+3!E5</f>
        <v>11</v>
      </c>
      <c r="R40" s="95">
        <f>1!F5+2!F5+3!F5+3!I5</f>
        <v>14</v>
      </c>
    </row>
    <row r="41" spans="1:18" s="71" customFormat="1" ht="14.25" customHeight="1">
      <c r="A41" s="214">
        <v>86</v>
      </c>
      <c r="B41" s="215" t="s">
        <v>18</v>
      </c>
      <c r="C41" s="216" t="s">
        <v>107</v>
      </c>
      <c r="D41" s="217" t="s">
        <v>59</v>
      </c>
      <c r="E41" s="218" t="s">
        <v>108</v>
      </c>
      <c r="F41" s="219">
        <f>1!P89</f>
        <v>143</v>
      </c>
      <c r="G41" s="214" t="str">
        <f>1!Q89</f>
        <v>I.</v>
      </c>
      <c r="H41" s="220">
        <f>2!P89</f>
        <v>121</v>
      </c>
      <c r="I41" s="214" t="str">
        <f>2!Q89</f>
        <v>III.</v>
      </c>
      <c r="J41" s="220">
        <f>3!S89</f>
        <v>72</v>
      </c>
      <c r="K41" s="214" t="str">
        <f>3!T89</f>
        <v>ne</v>
      </c>
      <c r="L41" s="221">
        <f t="shared" si="1"/>
        <v>336</v>
      </c>
      <c r="M41" s="222">
        <v>35</v>
      </c>
      <c r="N41" s="99"/>
      <c r="O41" s="95">
        <f>3!D89</f>
        <v>2</v>
      </c>
      <c r="P41" s="95">
        <f>1!D89+2!D89+3!G89</f>
        <v>12</v>
      </c>
      <c r="Q41" s="95">
        <f>1!E89+2!E89+3!H89+3!E89</f>
        <v>12</v>
      </c>
      <c r="R41" s="95">
        <f>1!F89+2!F89+3!F89+3!I89</f>
        <v>7</v>
      </c>
    </row>
    <row r="42" spans="1:18" s="71" customFormat="1" ht="14.25" customHeight="1">
      <c r="A42" s="214">
        <v>65</v>
      </c>
      <c r="B42" s="215" t="s">
        <v>18</v>
      </c>
      <c r="C42" s="216" t="s">
        <v>277</v>
      </c>
      <c r="D42" s="217" t="s">
        <v>173</v>
      </c>
      <c r="E42" s="218" t="s">
        <v>270</v>
      </c>
      <c r="F42" s="219">
        <f>1!P68</f>
        <v>138</v>
      </c>
      <c r="G42" s="214" t="str">
        <f>1!Q68</f>
        <v>II.</v>
      </c>
      <c r="H42" s="220">
        <f>2!P68</f>
        <v>105</v>
      </c>
      <c r="I42" s="214" t="str">
        <f>2!Q68</f>
        <v>ne</v>
      </c>
      <c r="J42" s="220">
        <f>3!S68</f>
        <v>92</v>
      </c>
      <c r="K42" s="214" t="str">
        <f>3!T68</f>
        <v>III.</v>
      </c>
      <c r="L42" s="221">
        <f t="shared" si="1"/>
        <v>335</v>
      </c>
      <c r="M42" s="222">
        <v>36</v>
      </c>
      <c r="N42" s="99"/>
      <c r="O42" s="95">
        <f>3!D68</f>
        <v>4</v>
      </c>
      <c r="P42" s="95">
        <f>1!D68+2!D68+3!G68</f>
        <v>9</v>
      </c>
      <c r="Q42" s="95">
        <f>1!E68+2!E68+3!H68+3!E68</f>
        <v>9</v>
      </c>
      <c r="R42" s="95">
        <f>1!F68+2!F68+3!F68+3!I68</f>
        <v>6</v>
      </c>
    </row>
    <row r="43" spans="1:18" s="71" customFormat="1" ht="14.25" customHeight="1">
      <c r="A43" s="214">
        <v>76</v>
      </c>
      <c r="B43" s="215" t="s">
        <v>18</v>
      </c>
      <c r="C43" s="216" t="s">
        <v>446</v>
      </c>
      <c r="D43" s="217" t="s">
        <v>89</v>
      </c>
      <c r="E43" s="218" t="s">
        <v>25</v>
      </c>
      <c r="F43" s="219">
        <f>1!P79</f>
        <v>141</v>
      </c>
      <c r="G43" s="214" t="str">
        <f>1!Q79</f>
        <v>I.</v>
      </c>
      <c r="H43" s="220">
        <f>2!P79</f>
        <v>111</v>
      </c>
      <c r="I43" s="214" t="str">
        <f>2!Q79</f>
        <v>ne</v>
      </c>
      <c r="J43" s="220">
        <f>3!S79</f>
        <v>80</v>
      </c>
      <c r="K43" s="214" t="str">
        <f>3!T79</f>
        <v>III.</v>
      </c>
      <c r="L43" s="221">
        <f t="shared" si="1"/>
        <v>332</v>
      </c>
      <c r="M43" s="222">
        <v>37</v>
      </c>
      <c r="N43" s="99"/>
      <c r="O43" s="95">
        <f>3!D79</f>
        <v>2</v>
      </c>
      <c r="P43" s="95">
        <f>1!D79+2!D79+3!G79</f>
        <v>8</v>
      </c>
      <c r="Q43" s="95">
        <f>1!E79+2!E79+3!H79+3!E79</f>
        <v>13</v>
      </c>
      <c r="R43" s="95">
        <f>1!F79+2!F79+3!F79+3!I79</f>
        <v>6</v>
      </c>
    </row>
    <row r="44" spans="1:18" s="71" customFormat="1" ht="14.25" customHeight="1">
      <c r="A44" s="214">
        <v>48</v>
      </c>
      <c r="B44" s="215" t="s">
        <v>18</v>
      </c>
      <c r="C44" s="216" t="s">
        <v>244</v>
      </c>
      <c r="D44" s="217" t="s">
        <v>36</v>
      </c>
      <c r="E44" s="218" t="s">
        <v>37</v>
      </c>
      <c r="F44" s="219">
        <f>1!P51</f>
        <v>141</v>
      </c>
      <c r="G44" s="214" t="str">
        <f>1!Q51</f>
        <v>I.</v>
      </c>
      <c r="H44" s="220">
        <f>2!P51</f>
        <v>101</v>
      </c>
      <c r="I44" s="214" t="str">
        <f>2!Q51</f>
        <v>ne</v>
      </c>
      <c r="J44" s="220">
        <f>3!S51</f>
        <v>89</v>
      </c>
      <c r="K44" s="214" t="str">
        <f>3!T51</f>
        <v>III.</v>
      </c>
      <c r="L44" s="221">
        <f t="shared" si="1"/>
        <v>331</v>
      </c>
      <c r="M44" s="222">
        <v>38</v>
      </c>
      <c r="N44" s="99"/>
      <c r="O44" s="95">
        <f>3!D51</f>
        <v>0</v>
      </c>
      <c r="P44" s="95">
        <f>1!D51+2!D51+3!G51</f>
        <v>16</v>
      </c>
      <c r="Q44" s="95">
        <f>1!E51+2!E51+3!H51+3!E51</f>
        <v>11</v>
      </c>
      <c r="R44" s="95">
        <f>1!F51+2!F51+3!F51+3!I51</f>
        <v>3</v>
      </c>
    </row>
    <row r="45" spans="1:18" s="71" customFormat="1" ht="14.25" customHeight="1">
      <c r="A45" s="214">
        <v>35</v>
      </c>
      <c r="B45" s="215" t="s">
        <v>18</v>
      </c>
      <c r="C45" s="216" t="s">
        <v>436</v>
      </c>
      <c r="D45" s="217" t="s">
        <v>51</v>
      </c>
      <c r="E45" s="218" t="s">
        <v>387</v>
      </c>
      <c r="F45" s="219">
        <f>1!P38</f>
        <v>136</v>
      </c>
      <c r="G45" s="214" t="str">
        <f>1!Q38</f>
        <v>II.</v>
      </c>
      <c r="H45" s="220">
        <f>2!P38</f>
        <v>126</v>
      </c>
      <c r="I45" s="214" t="str">
        <f>2!Q38</f>
        <v>II.</v>
      </c>
      <c r="J45" s="220">
        <f>3!S38</f>
        <v>68</v>
      </c>
      <c r="K45" s="214" t="str">
        <f>3!T38</f>
        <v>ne</v>
      </c>
      <c r="L45" s="221">
        <f t="shared" si="1"/>
        <v>330</v>
      </c>
      <c r="M45" s="222">
        <v>39</v>
      </c>
      <c r="N45" s="99"/>
      <c r="O45" s="95">
        <f>3!D38</f>
        <v>0</v>
      </c>
      <c r="P45" s="95">
        <f>1!D38+2!D38+3!G38</f>
        <v>9</v>
      </c>
      <c r="Q45" s="95">
        <f>1!E38+2!E38+3!H38+3!E38</f>
        <v>10</v>
      </c>
      <c r="R45" s="95">
        <f>1!F38+2!F38+3!F38+3!I38</f>
        <v>12</v>
      </c>
    </row>
    <row r="46" spans="1:18" s="71" customFormat="1" ht="14.25" customHeight="1">
      <c r="A46" s="214">
        <v>16</v>
      </c>
      <c r="B46" s="215" t="s">
        <v>18</v>
      </c>
      <c r="C46" s="216" t="s">
        <v>125</v>
      </c>
      <c r="D46" s="217" t="s">
        <v>409</v>
      </c>
      <c r="E46" s="218" t="s">
        <v>25</v>
      </c>
      <c r="F46" s="219">
        <f>1!P19</f>
        <v>129</v>
      </c>
      <c r="G46" s="214" t="str">
        <f>1!Q19</f>
        <v>III.</v>
      </c>
      <c r="H46" s="220">
        <f>2!P19</f>
        <v>124</v>
      </c>
      <c r="I46" s="214" t="str">
        <f>2!Q19</f>
        <v>III.</v>
      </c>
      <c r="J46" s="220">
        <f>3!S19</f>
        <v>75</v>
      </c>
      <c r="K46" s="214" t="str">
        <f>3!T19</f>
        <v>ne</v>
      </c>
      <c r="L46" s="221">
        <f t="shared" si="1"/>
        <v>328</v>
      </c>
      <c r="M46" s="222">
        <v>40</v>
      </c>
      <c r="N46" s="99"/>
      <c r="O46" s="95">
        <f>3!D19</f>
        <v>0</v>
      </c>
      <c r="P46" s="95">
        <f>1!D19+2!D19+3!G19</f>
        <v>5</v>
      </c>
      <c r="Q46" s="95">
        <f>1!E19+2!E19+3!H19+3!E19</f>
        <v>13</v>
      </c>
      <c r="R46" s="95">
        <f>1!F19+2!F19+3!F19+3!I19</f>
        <v>12</v>
      </c>
    </row>
    <row r="47" spans="1:18" s="71" customFormat="1" ht="14.25" customHeight="1">
      <c r="A47" s="214">
        <v>10</v>
      </c>
      <c r="B47" s="215" t="s">
        <v>18</v>
      </c>
      <c r="C47" s="216" t="s">
        <v>161</v>
      </c>
      <c r="D47" s="217" t="s">
        <v>51</v>
      </c>
      <c r="E47" s="218" t="s">
        <v>67</v>
      </c>
      <c r="F47" s="219">
        <f>1!P13</f>
        <v>140</v>
      </c>
      <c r="G47" s="214" t="str">
        <f>1!Q13</f>
        <v>I.</v>
      </c>
      <c r="H47" s="220">
        <f>2!P13</f>
        <v>123</v>
      </c>
      <c r="I47" s="214" t="str">
        <f>2!Q13</f>
        <v>III.</v>
      </c>
      <c r="J47" s="220">
        <f>3!S13</f>
        <v>64</v>
      </c>
      <c r="K47" s="214" t="str">
        <f>3!T13</f>
        <v>ne</v>
      </c>
      <c r="L47" s="221">
        <f t="shared" si="1"/>
        <v>327</v>
      </c>
      <c r="M47" s="222">
        <v>41</v>
      </c>
      <c r="N47" s="99"/>
      <c r="O47" s="95">
        <f>3!D13</f>
        <v>1</v>
      </c>
      <c r="P47" s="95">
        <f>1!D13+2!D13+3!G13</f>
        <v>8</v>
      </c>
      <c r="Q47" s="95">
        <f>1!E13+2!E13+3!H13+3!E13</f>
        <v>17</v>
      </c>
      <c r="R47" s="95">
        <f>1!F13+2!F13+3!F13+3!I13</f>
        <v>6</v>
      </c>
    </row>
    <row r="48" spans="1:18" s="71" customFormat="1" ht="14.25" customHeight="1">
      <c r="A48" s="214">
        <v>40</v>
      </c>
      <c r="B48" s="215" t="s">
        <v>18</v>
      </c>
      <c r="C48" s="216" t="s">
        <v>423</v>
      </c>
      <c r="D48" s="217" t="s">
        <v>42</v>
      </c>
      <c r="E48" s="218" t="s">
        <v>276</v>
      </c>
      <c r="F48" s="219">
        <f>1!P43</f>
        <v>139</v>
      </c>
      <c r="G48" s="214" t="str">
        <f>1!Q43</f>
        <v>II.</v>
      </c>
      <c r="H48" s="220">
        <f>2!P43</f>
        <v>105</v>
      </c>
      <c r="I48" s="214" t="str">
        <f>2!Q43</f>
        <v>ne</v>
      </c>
      <c r="J48" s="220">
        <f>3!S43</f>
        <v>80</v>
      </c>
      <c r="K48" s="214" t="str">
        <f>3!T43</f>
        <v>III.</v>
      </c>
      <c r="L48" s="221">
        <f t="shared" si="1"/>
        <v>324</v>
      </c>
      <c r="M48" s="222">
        <v>42</v>
      </c>
      <c r="N48" s="99"/>
      <c r="O48" s="95">
        <f>3!D43</f>
        <v>0</v>
      </c>
      <c r="P48" s="95">
        <f>1!D43+2!D43+3!G43</f>
        <v>9</v>
      </c>
      <c r="Q48" s="95">
        <f>1!E43+2!E43+3!H43+3!E43</f>
        <v>10</v>
      </c>
      <c r="R48" s="95">
        <f>1!F43+2!F43+3!F43+3!I43</f>
        <v>7</v>
      </c>
    </row>
    <row r="49" spans="1:18" s="71" customFormat="1" ht="14.25" customHeight="1">
      <c r="A49" s="214">
        <v>54</v>
      </c>
      <c r="B49" s="215" t="s">
        <v>18</v>
      </c>
      <c r="C49" s="216" t="s">
        <v>50</v>
      </c>
      <c r="D49" s="217" t="s">
        <v>51</v>
      </c>
      <c r="E49" s="218" t="s">
        <v>43</v>
      </c>
      <c r="F49" s="219">
        <f>1!P57</f>
        <v>139</v>
      </c>
      <c r="G49" s="214" t="str">
        <f>1!Q57</f>
        <v>II.</v>
      </c>
      <c r="H49" s="220">
        <f>2!P57</f>
        <v>108</v>
      </c>
      <c r="I49" s="214" t="str">
        <f>2!Q57</f>
        <v>ne</v>
      </c>
      <c r="J49" s="220">
        <f>3!S57</f>
        <v>74</v>
      </c>
      <c r="K49" s="214" t="str">
        <f>3!T57</f>
        <v>ne</v>
      </c>
      <c r="L49" s="221">
        <f t="shared" si="1"/>
        <v>321</v>
      </c>
      <c r="M49" s="222">
        <v>43</v>
      </c>
      <c r="N49" s="99"/>
      <c r="O49" s="95">
        <f>3!D57</f>
        <v>1</v>
      </c>
      <c r="P49" s="95">
        <f>1!D57+2!D57+3!G57</f>
        <v>9</v>
      </c>
      <c r="Q49" s="95">
        <f>1!E57+2!E57+3!H57+3!E57</f>
        <v>6</v>
      </c>
      <c r="R49" s="95">
        <f>1!F57+2!F57+3!F57+3!I57</f>
        <v>9</v>
      </c>
    </row>
    <row r="50" spans="1:18" s="71" customFormat="1" ht="14.25" customHeight="1">
      <c r="A50" s="214">
        <v>18</v>
      </c>
      <c r="B50" s="215" t="s">
        <v>18</v>
      </c>
      <c r="C50" s="216" t="s">
        <v>68</v>
      </c>
      <c r="D50" s="217" t="s">
        <v>39</v>
      </c>
      <c r="E50" s="218" t="s">
        <v>67</v>
      </c>
      <c r="F50" s="219">
        <f>1!P21</f>
        <v>139</v>
      </c>
      <c r="G50" s="214" t="str">
        <f>1!Q21</f>
        <v>II.</v>
      </c>
      <c r="H50" s="220">
        <f>2!P21</f>
        <v>114</v>
      </c>
      <c r="I50" s="214" t="str">
        <f>2!Q21</f>
        <v>ne</v>
      </c>
      <c r="J50" s="220">
        <f>3!S21</f>
        <v>67</v>
      </c>
      <c r="K50" s="214" t="str">
        <f>3!T21</f>
        <v>ne</v>
      </c>
      <c r="L50" s="221">
        <f t="shared" si="1"/>
        <v>320</v>
      </c>
      <c r="M50" s="222">
        <v>44</v>
      </c>
      <c r="N50" s="99"/>
      <c r="O50" s="95">
        <f>3!D21</f>
        <v>0</v>
      </c>
      <c r="P50" s="95">
        <f>1!D21+2!D21+3!G21</f>
        <v>8</v>
      </c>
      <c r="Q50" s="95">
        <f>1!E21+2!E21+3!H21+3!E21</f>
        <v>14</v>
      </c>
      <c r="R50" s="95">
        <f>1!F21+2!F21+3!F21+3!I21</f>
        <v>8</v>
      </c>
    </row>
    <row r="51" spans="1:18" s="71" customFormat="1" ht="14.25" customHeight="1">
      <c r="A51" s="214">
        <v>83</v>
      </c>
      <c r="B51" s="215" t="s">
        <v>18</v>
      </c>
      <c r="C51" s="216" t="s">
        <v>324</v>
      </c>
      <c r="D51" s="217" t="s">
        <v>325</v>
      </c>
      <c r="E51" s="218" t="s">
        <v>67</v>
      </c>
      <c r="F51" s="219">
        <f>1!P86</f>
        <v>137</v>
      </c>
      <c r="G51" s="214" t="str">
        <f>1!Q86</f>
        <v>II.</v>
      </c>
      <c r="H51" s="220">
        <f>2!P86</f>
        <v>102</v>
      </c>
      <c r="I51" s="214" t="str">
        <f>2!Q86</f>
        <v>ne</v>
      </c>
      <c r="J51" s="220">
        <f>3!S86</f>
        <v>79</v>
      </c>
      <c r="K51" s="214" t="str">
        <f>3!T86</f>
        <v>ne</v>
      </c>
      <c r="L51" s="221">
        <f t="shared" si="1"/>
        <v>318</v>
      </c>
      <c r="M51" s="222">
        <v>45</v>
      </c>
      <c r="N51" s="99"/>
      <c r="O51" s="95">
        <f>3!D86</f>
        <v>0</v>
      </c>
      <c r="P51" s="95">
        <f>1!D86+2!D86+3!G86</f>
        <v>9</v>
      </c>
      <c r="Q51" s="95">
        <f>1!E86+2!E86+3!H86+3!E86</f>
        <v>11</v>
      </c>
      <c r="R51" s="95">
        <f>1!F86+2!F86+3!F86+3!I86</f>
        <v>7</v>
      </c>
    </row>
    <row r="52" spans="1:18" s="71" customFormat="1" ht="14.25" customHeight="1">
      <c r="A52" s="214">
        <v>89</v>
      </c>
      <c r="B52" s="215" t="s">
        <v>18</v>
      </c>
      <c r="C52" s="216" t="s">
        <v>26</v>
      </c>
      <c r="D52" s="217" t="s">
        <v>27</v>
      </c>
      <c r="E52" s="218" t="s">
        <v>25</v>
      </c>
      <c r="F52" s="219">
        <f>1!P92</f>
        <v>124</v>
      </c>
      <c r="G52" s="214" t="str">
        <f>1!Q92</f>
        <v>ne</v>
      </c>
      <c r="H52" s="220">
        <f>2!P92</f>
        <v>109</v>
      </c>
      <c r="I52" s="214" t="str">
        <f>2!Q92</f>
        <v>ne</v>
      </c>
      <c r="J52" s="220">
        <f>3!S92</f>
        <v>78</v>
      </c>
      <c r="K52" s="214" t="str">
        <f>3!T92</f>
        <v>ne</v>
      </c>
      <c r="L52" s="221">
        <f t="shared" si="1"/>
        <v>311</v>
      </c>
      <c r="M52" s="222">
        <v>46</v>
      </c>
      <c r="N52" s="99"/>
      <c r="O52" s="95">
        <f>3!D92</f>
        <v>0</v>
      </c>
      <c r="P52" s="95">
        <f>1!D92+2!D92+3!G92</f>
        <v>2</v>
      </c>
      <c r="Q52" s="95">
        <f>1!E92+2!E92+3!H92+3!E92</f>
        <v>17</v>
      </c>
      <c r="R52" s="95">
        <f>1!F92+2!F92+3!F92+3!I92</f>
        <v>8</v>
      </c>
    </row>
    <row r="53" spans="1:18" s="71" customFormat="1" ht="14.25" customHeight="1">
      <c r="A53" s="214">
        <v>47</v>
      </c>
      <c r="B53" s="215" t="s">
        <v>18</v>
      </c>
      <c r="C53" s="216" t="s">
        <v>371</v>
      </c>
      <c r="D53" s="217" t="s">
        <v>70</v>
      </c>
      <c r="E53" s="218" t="s">
        <v>67</v>
      </c>
      <c r="F53" s="219">
        <f>1!P50</f>
        <v>136</v>
      </c>
      <c r="G53" s="214" t="str">
        <f>1!Q50</f>
        <v>II.</v>
      </c>
      <c r="H53" s="220">
        <f>2!P50</f>
        <v>102</v>
      </c>
      <c r="I53" s="214" t="str">
        <f>2!Q50</f>
        <v>ne</v>
      </c>
      <c r="J53" s="220">
        <f>3!S50</f>
        <v>71</v>
      </c>
      <c r="K53" s="214" t="str">
        <f>3!T50</f>
        <v>ne</v>
      </c>
      <c r="L53" s="221">
        <f t="shared" si="1"/>
        <v>309</v>
      </c>
      <c r="M53" s="222">
        <v>47</v>
      </c>
      <c r="N53" s="99"/>
      <c r="O53" s="95">
        <f>3!D50</f>
        <v>0</v>
      </c>
      <c r="P53" s="95">
        <f>1!D50+2!D50+3!G50</f>
        <v>11</v>
      </c>
      <c r="Q53" s="95">
        <f>1!E50+2!E50+3!H50+3!E50</f>
        <v>10</v>
      </c>
      <c r="R53" s="95">
        <f>1!F50+2!F50+3!F50+3!I50</f>
        <v>6</v>
      </c>
    </row>
    <row r="54" spans="1:18" s="71" customFormat="1" ht="14.25" customHeight="1">
      <c r="A54" s="214">
        <v>39</v>
      </c>
      <c r="B54" s="215" t="s">
        <v>18</v>
      </c>
      <c r="C54" s="216" t="s">
        <v>93</v>
      </c>
      <c r="D54" s="217" t="s">
        <v>94</v>
      </c>
      <c r="E54" s="218" t="s">
        <v>92</v>
      </c>
      <c r="F54" s="219">
        <f>1!P42</f>
        <v>134</v>
      </c>
      <c r="G54" s="214" t="str">
        <f>1!Q42</f>
        <v>II.</v>
      </c>
      <c r="H54" s="220">
        <f>2!P42</f>
        <v>115</v>
      </c>
      <c r="I54" s="214" t="str">
        <f>2!Q42</f>
        <v>ne</v>
      </c>
      <c r="J54" s="220">
        <f>3!S42</f>
        <v>60</v>
      </c>
      <c r="K54" s="214" t="str">
        <f>3!T42</f>
        <v>ne</v>
      </c>
      <c r="L54" s="221">
        <f t="shared" si="1"/>
        <v>309</v>
      </c>
      <c r="M54" s="222">
        <v>48</v>
      </c>
      <c r="N54" s="99"/>
      <c r="O54" s="95">
        <f>3!D42</f>
        <v>0</v>
      </c>
      <c r="P54" s="95">
        <f>1!D42+2!D42+3!G42</f>
        <v>8</v>
      </c>
      <c r="Q54" s="95">
        <f>1!E42+2!E42+3!H42+3!E42</f>
        <v>9</v>
      </c>
      <c r="R54" s="95">
        <f>1!F42+2!F42+3!F42+3!I42</f>
        <v>10</v>
      </c>
    </row>
    <row r="55" spans="1:18" s="71" customFormat="1" ht="14.25" customHeight="1">
      <c r="A55" s="214">
        <v>4</v>
      </c>
      <c r="B55" s="215" t="s">
        <v>18</v>
      </c>
      <c r="C55" s="216" t="s">
        <v>443</v>
      </c>
      <c r="D55" s="217" t="s">
        <v>89</v>
      </c>
      <c r="E55" s="218" t="s">
        <v>85</v>
      </c>
      <c r="F55" s="219">
        <f>1!P7</f>
        <v>139</v>
      </c>
      <c r="G55" s="214" t="str">
        <f>1!Q7</f>
        <v>II.</v>
      </c>
      <c r="H55" s="220">
        <f>2!P7</f>
        <v>105</v>
      </c>
      <c r="I55" s="214" t="str">
        <f>2!Q7</f>
        <v>ne</v>
      </c>
      <c r="J55" s="220">
        <f>3!S7</f>
        <v>63</v>
      </c>
      <c r="K55" s="214" t="str">
        <f>3!T7</f>
        <v>ne</v>
      </c>
      <c r="L55" s="221">
        <f t="shared" si="1"/>
        <v>307</v>
      </c>
      <c r="M55" s="222">
        <v>49</v>
      </c>
      <c r="N55" s="99"/>
      <c r="O55" s="95">
        <f>3!D7</f>
        <v>0</v>
      </c>
      <c r="P55" s="95">
        <f>1!D7+2!D7+3!G7</f>
        <v>7</v>
      </c>
      <c r="Q55" s="95">
        <f>1!E7+2!E7+3!H7+3!E7</f>
        <v>12</v>
      </c>
      <c r="R55" s="95">
        <f>1!F7+2!F7+3!F7+3!I7</f>
        <v>9</v>
      </c>
    </row>
    <row r="56" spans="1:18" s="71" customFormat="1" ht="14.25" customHeight="1">
      <c r="A56" s="214">
        <v>21</v>
      </c>
      <c r="B56" s="215" t="s">
        <v>18</v>
      </c>
      <c r="C56" s="216" t="s">
        <v>103</v>
      </c>
      <c r="D56" s="217" t="s">
        <v>104</v>
      </c>
      <c r="E56" s="218" t="s">
        <v>43</v>
      </c>
      <c r="F56" s="219">
        <f>1!P24</f>
        <v>138</v>
      </c>
      <c r="G56" s="214" t="str">
        <f>1!Q24</f>
        <v>II.</v>
      </c>
      <c r="H56" s="220">
        <f>2!P24</f>
        <v>116</v>
      </c>
      <c r="I56" s="214" t="str">
        <f>2!Q24</f>
        <v>III.</v>
      </c>
      <c r="J56" s="220">
        <f>3!S24</f>
        <v>47</v>
      </c>
      <c r="K56" s="214" t="str">
        <f>3!T24</f>
        <v>ne</v>
      </c>
      <c r="L56" s="221">
        <f t="shared" si="1"/>
        <v>301</v>
      </c>
      <c r="M56" s="222">
        <v>50</v>
      </c>
      <c r="N56" s="99"/>
      <c r="O56" s="95">
        <f>3!D24</f>
        <v>1</v>
      </c>
      <c r="P56" s="95">
        <f>1!D24+2!D24+3!G24</f>
        <v>6</v>
      </c>
      <c r="Q56" s="95">
        <f>1!E24+2!E24+3!H24+3!E24</f>
        <v>14</v>
      </c>
      <c r="R56" s="95">
        <f>1!F24+2!F24+3!F24+3!I24</f>
        <v>8</v>
      </c>
    </row>
    <row r="57" spans="1:18" s="71" customFormat="1" ht="14.25" customHeight="1">
      <c r="A57" s="214">
        <v>42</v>
      </c>
      <c r="B57" s="215" t="s">
        <v>18</v>
      </c>
      <c r="C57" s="216" t="s">
        <v>60</v>
      </c>
      <c r="D57" s="217" t="s">
        <v>42</v>
      </c>
      <c r="E57" s="218" t="s">
        <v>25</v>
      </c>
      <c r="F57" s="219">
        <f>1!P45</f>
        <v>137</v>
      </c>
      <c r="G57" s="214" t="str">
        <f>1!Q45</f>
        <v>II.</v>
      </c>
      <c r="H57" s="220">
        <f>2!P45</f>
        <v>96</v>
      </c>
      <c r="I57" s="214" t="str">
        <f>2!Q45</f>
        <v>ne</v>
      </c>
      <c r="J57" s="220">
        <f>3!S45</f>
        <v>67</v>
      </c>
      <c r="K57" s="214" t="str">
        <f>3!T45</f>
        <v>ne</v>
      </c>
      <c r="L57" s="221">
        <f t="shared" si="1"/>
        <v>300</v>
      </c>
      <c r="M57" s="222">
        <v>51</v>
      </c>
      <c r="N57" s="99"/>
      <c r="O57" s="95">
        <f>3!D45</f>
        <v>0</v>
      </c>
      <c r="P57" s="95">
        <f>1!D45+2!D45+3!G45</f>
        <v>8</v>
      </c>
      <c r="Q57" s="95">
        <f>1!E45+2!E45+3!H45+3!E45</f>
        <v>12</v>
      </c>
      <c r="R57" s="95">
        <f>1!F45+2!F45+3!F45+3!I45</f>
        <v>4</v>
      </c>
    </row>
    <row r="58" spans="1:18" s="71" customFormat="1" ht="14.25" customHeight="1">
      <c r="A58" s="214">
        <v>84</v>
      </c>
      <c r="B58" s="215" t="s">
        <v>18</v>
      </c>
      <c r="C58" s="216" t="s">
        <v>88</v>
      </c>
      <c r="D58" s="217" t="s">
        <v>89</v>
      </c>
      <c r="E58" s="218" t="s">
        <v>85</v>
      </c>
      <c r="F58" s="219">
        <f>1!P87</f>
        <v>132</v>
      </c>
      <c r="G58" s="214" t="str">
        <f>1!Q87</f>
        <v>III.</v>
      </c>
      <c r="H58" s="220">
        <f>2!P87</f>
        <v>104</v>
      </c>
      <c r="I58" s="214" t="str">
        <f>2!Q87</f>
        <v>ne</v>
      </c>
      <c r="J58" s="220">
        <f>3!S87</f>
        <v>62</v>
      </c>
      <c r="K58" s="214" t="str">
        <f>3!T87</f>
        <v>ne</v>
      </c>
      <c r="L58" s="221">
        <f t="shared" si="1"/>
        <v>298</v>
      </c>
      <c r="M58" s="222">
        <v>52</v>
      </c>
      <c r="O58" s="95">
        <f>3!D87</f>
        <v>0</v>
      </c>
      <c r="P58" s="95">
        <f>1!D87+2!D87+3!G87</f>
        <v>7</v>
      </c>
      <c r="Q58" s="95">
        <f>1!E87+2!E87+3!H87+3!E87</f>
        <v>10</v>
      </c>
      <c r="R58" s="95">
        <f>1!F87+2!F87+3!F87+3!I87</f>
        <v>8</v>
      </c>
    </row>
    <row r="59" spans="1:18" s="71" customFormat="1" ht="14.25" customHeight="1">
      <c r="A59" s="214">
        <v>59</v>
      </c>
      <c r="B59" s="215" t="s">
        <v>18</v>
      </c>
      <c r="C59" s="216" t="s">
        <v>396</v>
      </c>
      <c r="D59" s="217" t="s">
        <v>397</v>
      </c>
      <c r="E59" s="218" t="s">
        <v>411</v>
      </c>
      <c r="F59" s="219">
        <f>1!P62</f>
        <v>103</v>
      </c>
      <c r="G59" s="214" t="str">
        <f>1!Q62</f>
        <v>ne</v>
      </c>
      <c r="H59" s="220">
        <f>2!P62</f>
        <v>120</v>
      </c>
      <c r="I59" s="214" t="str">
        <f>2!Q62</f>
        <v>III.</v>
      </c>
      <c r="J59" s="220">
        <f>3!S62</f>
        <v>72</v>
      </c>
      <c r="K59" s="214" t="str">
        <f>3!T62</f>
        <v>ne</v>
      </c>
      <c r="L59" s="221">
        <f t="shared" si="1"/>
        <v>295</v>
      </c>
      <c r="M59" s="222">
        <v>53</v>
      </c>
      <c r="N59" s="140"/>
      <c r="O59" s="95">
        <f>3!D62</f>
        <v>0</v>
      </c>
      <c r="P59" s="95">
        <f>1!D62+2!D62+3!G62</f>
        <v>2</v>
      </c>
      <c r="Q59" s="95">
        <f>1!E62+2!E62+3!H62+3!E62</f>
        <v>11</v>
      </c>
      <c r="R59" s="95">
        <f>1!F62+2!F62+3!F62+3!I62</f>
        <v>14</v>
      </c>
    </row>
    <row r="60" spans="1:18" s="71" customFormat="1" ht="14.25" customHeight="1">
      <c r="A60" s="214">
        <v>26</v>
      </c>
      <c r="B60" s="215" t="s">
        <v>18</v>
      </c>
      <c r="C60" s="216" t="s">
        <v>69</v>
      </c>
      <c r="D60" s="217" t="s">
        <v>70</v>
      </c>
      <c r="E60" s="218" t="s">
        <v>67</v>
      </c>
      <c r="F60" s="219">
        <f>1!P29</f>
        <v>138</v>
      </c>
      <c r="G60" s="214" t="str">
        <f>1!Q29</f>
        <v>II.</v>
      </c>
      <c r="H60" s="220">
        <f>2!P29</f>
        <v>95</v>
      </c>
      <c r="I60" s="214" t="str">
        <f>2!Q29</f>
        <v>ne</v>
      </c>
      <c r="J60" s="220">
        <f>3!S29</f>
        <v>61</v>
      </c>
      <c r="K60" s="214" t="str">
        <f>3!T29</f>
        <v>ne</v>
      </c>
      <c r="L60" s="221">
        <f t="shared" si="1"/>
        <v>294</v>
      </c>
      <c r="M60" s="222">
        <v>54</v>
      </c>
      <c r="N60" s="140"/>
      <c r="O60" s="95">
        <f>3!D29</f>
        <v>1</v>
      </c>
      <c r="P60" s="95">
        <f>1!D29+2!D29+3!G29</f>
        <v>8</v>
      </c>
      <c r="Q60" s="95">
        <f>1!E29+2!E29+3!H29+3!E29</f>
        <v>10</v>
      </c>
      <c r="R60" s="95">
        <f>1!F29+2!F29+3!F29+3!I29</f>
        <v>6</v>
      </c>
    </row>
    <row r="61" spans="1:18" s="71" customFormat="1" ht="14.25" customHeight="1">
      <c r="A61" s="214">
        <v>24</v>
      </c>
      <c r="B61" s="215" t="s">
        <v>18</v>
      </c>
      <c r="C61" s="216" t="s">
        <v>366</v>
      </c>
      <c r="D61" s="217" t="s">
        <v>100</v>
      </c>
      <c r="E61" s="218" t="s">
        <v>25</v>
      </c>
      <c r="F61" s="219">
        <f>1!P27</f>
        <v>126</v>
      </c>
      <c r="G61" s="214" t="str">
        <f>1!Q27</f>
        <v>III.</v>
      </c>
      <c r="H61" s="220">
        <f>2!P27</f>
        <v>102</v>
      </c>
      <c r="I61" s="214" t="str">
        <f>2!Q27</f>
        <v>ne</v>
      </c>
      <c r="J61" s="220">
        <f>3!S27</f>
        <v>65</v>
      </c>
      <c r="K61" s="214" t="str">
        <f>3!T27</f>
        <v>ne</v>
      </c>
      <c r="L61" s="221">
        <f t="shared" si="1"/>
        <v>293</v>
      </c>
      <c r="M61" s="222">
        <v>55</v>
      </c>
      <c r="N61" s="140"/>
      <c r="O61" s="95">
        <f>3!D27</f>
        <v>0</v>
      </c>
      <c r="P61" s="95">
        <f>1!D27+2!D27+3!G27</f>
        <v>5</v>
      </c>
      <c r="Q61" s="95">
        <f>1!E27+2!E27+3!H27+3!E27</f>
        <v>15</v>
      </c>
      <c r="R61" s="95">
        <f>1!F27+2!F27+3!F27+3!I27</f>
        <v>7</v>
      </c>
    </row>
    <row r="62" spans="1:18" s="71" customFormat="1" ht="14.25" customHeight="1">
      <c r="A62" s="214">
        <v>17</v>
      </c>
      <c r="B62" s="215" t="s">
        <v>18</v>
      </c>
      <c r="C62" s="216" t="s">
        <v>125</v>
      </c>
      <c r="D62" s="217" t="s">
        <v>54</v>
      </c>
      <c r="E62" s="218" t="s">
        <v>440</v>
      </c>
      <c r="F62" s="219">
        <f>1!P20</f>
        <v>129</v>
      </c>
      <c r="G62" s="214" t="str">
        <f>1!Q20</f>
        <v>III.</v>
      </c>
      <c r="H62" s="220">
        <f>2!P20</f>
        <v>94</v>
      </c>
      <c r="I62" s="214" t="str">
        <f>2!Q20</f>
        <v>ne</v>
      </c>
      <c r="J62" s="220">
        <f>3!S20</f>
        <v>65</v>
      </c>
      <c r="K62" s="214" t="str">
        <f>3!T20</f>
        <v>ne</v>
      </c>
      <c r="L62" s="221">
        <f t="shared" si="1"/>
        <v>288</v>
      </c>
      <c r="M62" s="222">
        <v>56</v>
      </c>
      <c r="N62" s="140"/>
      <c r="O62" s="95">
        <f>3!D20</f>
        <v>0</v>
      </c>
      <c r="P62" s="95">
        <f>1!D20+2!D20+3!G20</f>
        <v>5</v>
      </c>
      <c r="Q62" s="95">
        <f>1!E20+2!E20+3!H20+3!E20</f>
        <v>9</v>
      </c>
      <c r="R62" s="95">
        <f>1!F20+2!F20+3!F20+3!I20</f>
        <v>10</v>
      </c>
    </row>
    <row r="63" spans="1:18" s="71" customFormat="1" ht="14.25" customHeight="1">
      <c r="A63" s="214">
        <v>6</v>
      </c>
      <c r="B63" s="215" t="s">
        <v>18</v>
      </c>
      <c r="C63" s="216" t="s">
        <v>86</v>
      </c>
      <c r="D63" s="217" t="s">
        <v>51</v>
      </c>
      <c r="E63" s="218" t="s">
        <v>85</v>
      </c>
      <c r="F63" s="219">
        <f>1!P9</f>
        <v>118</v>
      </c>
      <c r="G63" s="214" t="str">
        <f>1!Q9</f>
        <v>ne</v>
      </c>
      <c r="H63" s="220">
        <f>2!P9</f>
        <v>89</v>
      </c>
      <c r="I63" s="214" t="str">
        <f>2!Q9</f>
        <v>ne</v>
      </c>
      <c r="J63" s="220">
        <f>3!S9</f>
        <v>60</v>
      </c>
      <c r="K63" s="214" t="str">
        <f>3!T9</f>
        <v>ne</v>
      </c>
      <c r="L63" s="221">
        <f t="shared" si="1"/>
        <v>267</v>
      </c>
      <c r="M63" s="222">
        <v>57</v>
      </c>
      <c r="N63" s="140"/>
      <c r="O63" s="95">
        <f>3!D9</f>
        <v>0</v>
      </c>
      <c r="P63" s="95">
        <f>1!D9+2!D9+3!G9</f>
        <v>5</v>
      </c>
      <c r="Q63" s="95">
        <f>1!E9+2!E9+3!H9+3!E9</f>
        <v>6</v>
      </c>
      <c r="R63" s="95">
        <f>1!F9+2!F9+3!F9+3!I9</f>
        <v>10</v>
      </c>
    </row>
    <row r="64" spans="1:18" s="71" customFormat="1" ht="14.25" customHeight="1">
      <c r="A64" s="214">
        <v>43</v>
      </c>
      <c r="B64" s="215" t="s">
        <v>18</v>
      </c>
      <c r="C64" s="216" t="s">
        <v>444</v>
      </c>
      <c r="D64" s="217" t="s">
        <v>84</v>
      </c>
      <c r="E64" s="218" t="s">
        <v>377</v>
      </c>
      <c r="F64" s="219">
        <f>1!P46</f>
        <v>94</v>
      </c>
      <c r="G64" s="214" t="str">
        <f>1!Q46</f>
        <v>ne</v>
      </c>
      <c r="H64" s="220">
        <f>2!P46</f>
        <v>64</v>
      </c>
      <c r="I64" s="214" t="str">
        <f>2!Q46</f>
        <v>ne</v>
      </c>
      <c r="J64" s="220">
        <f>3!S46</f>
        <v>59</v>
      </c>
      <c r="K64" s="214" t="str">
        <f>3!T46</f>
        <v>ne</v>
      </c>
      <c r="L64" s="221">
        <f t="shared" si="1"/>
        <v>217</v>
      </c>
      <c r="M64" s="222">
        <v>58</v>
      </c>
      <c r="N64" s="140"/>
      <c r="O64" s="95">
        <f>3!D46</f>
        <v>0</v>
      </c>
      <c r="P64" s="95">
        <f>1!D46+2!D46+3!G46</f>
        <v>3</v>
      </c>
      <c r="Q64" s="95">
        <f>1!E46+2!E46+3!H46+3!E46</f>
        <v>5</v>
      </c>
      <c r="R64" s="95">
        <f>1!F46+2!F46+3!F46+3!I46</f>
        <v>8</v>
      </c>
    </row>
    <row r="65" spans="1:18" s="71" customFormat="1" ht="14.25" customHeight="1">
      <c r="A65" s="214">
        <v>67</v>
      </c>
      <c r="B65" s="215" t="s">
        <v>18</v>
      </c>
      <c r="C65" s="216" t="s">
        <v>277</v>
      </c>
      <c r="D65" s="217" t="s">
        <v>59</v>
      </c>
      <c r="E65" s="218" t="s">
        <v>270</v>
      </c>
      <c r="F65" s="219">
        <f>1!P70</f>
        <v>130</v>
      </c>
      <c r="G65" s="214" t="str">
        <f>1!Q70</f>
        <v>III.</v>
      </c>
      <c r="H65" s="220">
        <f>2!P70</f>
        <v>48</v>
      </c>
      <c r="I65" s="214" t="str">
        <f>2!Q70</f>
        <v>ne</v>
      </c>
      <c r="J65" s="220">
        <f>3!S70</f>
        <v>38</v>
      </c>
      <c r="K65" s="214" t="str">
        <f>3!T70</f>
        <v>ne</v>
      </c>
      <c r="L65" s="221">
        <f t="shared" si="1"/>
        <v>216</v>
      </c>
      <c r="M65" s="222">
        <v>59</v>
      </c>
      <c r="N65" s="140"/>
      <c r="O65" s="95">
        <f>3!D70</f>
        <v>0</v>
      </c>
      <c r="P65" s="95">
        <f>1!D70+2!D70+3!G70</f>
        <v>6</v>
      </c>
      <c r="Q65" s="95">
        <f>1!E70+2!E70+3!H70+3!E70</f>
        <v>4</v>
      </c>
      <c r="R65" s="95">
        <f>1!F70+2!F70+3!F70+3!I70</f>
        <v>6</v>
      </c>
    </row>
    <row r="66" spans="1:18" s="71" customFormat="1" ht="14.25" customHeight="1">
      <c r="A66" s="214">
        <v>1</v>
      </c>
      <c r="B66" s="215" t="s">
        <v>18</v>
      </c>
      <c r="C66" s="216" t="s">
        <v>41</v>
      </c>
      <c r="D66" s="217" t="s">
        <v>42</v>
      </c>
      <c r="E66" s="218" t="s">
        <v>342</v>
      </c>
      <c r="F66" s="219">
        <f>1!P4</f>
        <v>85</v>
      </c>
      <c r="G66" s="214" t="str">
        <f>1!Q4</f>
        <v>ne</v>
      </c>
      <c r="H66" s="220">
        <f>2!P4</f>
        <v>64</v>
      </c>
      <c r="I66" s="214" t="str">
        <f>2!Q4</f>
        <v>ne</v>
      </c>
      <c r="J66" s="220">
        <f>3!S4</f>
        <v>26</v>
      </c>
      <c r="K66" s="214" t="str">
        <f>3!T4</f>
        <v>ne</v>
      </c>
      <c r="L66" s="221">
        <f t="shared" si="1"/>
        <v>175</v>
      </c>
      <c r="M66" s="222">
        <v>60</v>
      </c>
      <c r="N66" s="140"/>
      <c r="O66" s="95">
        <f>3!D4</f>
        <v>0</v>
      </c>
      <c r="P66" s="95">
        <f>1!D4+2!D4+3!G4</f>
        <v>0</v>
      </c>
      <c r="Q66" s="95">
        <f>1!E4+2!E4+3!H4+3!E4</f>
        <v>5</v>
      </c>
      <c r="R66" s="95">
        <f>1!F4+2!F4+3!F4+3!I4</f>
        <v>10</v>
      </c>
    </row>
    <row r="67" spans="1:18" s="71" customFormat="1" ht="14.25" customHeight="1" thickBot="1">
      <c r="A67" s="223">
        <v>77</v>
      </c>
      <c r="B67" s="224" t="s">
        <v>18</v>
      </c>
      <c r="C67" s="225" t="s">
        <v>420</v>
      </c>
      <c r="D67" s="226" t="s">
        <v>31</v>
      </c>
      <c r="E67" s="227" t="s">
        <v>276</v>
      </c>
      <c r="F67" s="228">
        <f>1!P80</f>
        <v>78</v>
      </c>
      <c r="G67" s="223" t="str">
        <f>1!Q80</f>
        <v>ne</v>
      </c>
      <c r="H67" s="229">
        <f>2!P80</f>
        <v>44</v>
      </c>
      <c r="I67" s="223" t="str">
        <f>2!Q80</f>
        <v>ne</v>
      </c>
      <c r="J67" s="229">
        <f>3!S80</f>
        <v>47</v>
      </c>
      <c r="K67" s="223" t="str">
        <f>3!T80</f>
        <v>ne</v>
      </c>
      <c r="L67" s="230">
        <f t="shared" si="1"/>
        <v>169</v>
      </c>
      <c r="M67" s="231">
        <v>61</v>
      </c>
      <c r="N67" s="140"/>
      <c r="O67" s="95">
        <f>3!D80</f>
        <v>0</v>
      </c>
      <c r="P67" s="95">
        <f>1!D80+2!D80+3!G80</f>
        <v>1</v>
      </c>
      <c r="Q67" s="95">
        <f>1!E80+2!E80+3!H80+3!E80</f>
        <v>6</v>
      </c>
      <c r="R67" s="95">
        <f>1!F80+2!F80+3!F80+3!I80</f>
        <v>4</v>
      </c>
    </row>
    <row r="68" spans="1:18" s="71" customFormat="1" ht="12.75">
      <c r="A68" s="112"/>
      <c r="B68" s="113"/>
      <c r="C68" s="89"/>
      <c r="D68" s="90"/>
      <c r="E68" s="90"/>
      <c r="F68" s="112"/>
      <c r="G68" s="112"/>
      <c r="H68" s="112"/>
      <c r="I68" s="112"/>
      <c r="J68" s="112"/>
      <c r="K68" s="112"/>
      <c r="L68" s="113"/>
      <c r="M68" s="114"/>
      <c r="O68" s="112"/>
      <c r="P68" s="112"/>
      <c r="Q68" s="112"/>
      <c r="R68" s="112"/>
    </row>
    <row r="69" spans="1:18" s="71" customFormat="1" ht="12.75">
      <c r="A69" s="82"/>
      <c r="B69" s="82"/>
      <c r="C69" s="82" t="s">
        <v>9</v>
      </c>
      <c r="D69" s="83">
        <f ca="1">NOW()</f>
        <v>43228.72587361111</v>
      </c>
      <c r="E69" s="29"/>
      <c r="F69" s="28"/>
      <c r="G69" s="28"/>
      <c r="H69" s="28"/>
      <c r="I69" s="28"/>
      <c r="J69" s="28"/>
      <c r="K69" s="28"/>
      <c r="L69" s="28"/>
      <c r="M69" s="29"/>
      <c r="N69" s="29"/>
      <c r="O69" s="28"/>
      <c r="P69" s="28"/>
      <c r="Q69" s="28"/>
      <c r="R69" s="28"/>
    </row>
    <row r="70" spans="1:18" s="71" customFormat="1" ht="12.75">
      <c r="A70" s="88"/>
      <c r="B70" s="88"/>
      <c r="C70" s="88"/>
      <c r="D70" s="88"/>
      <c r="E70" s="88"/>
      <c r="F70" s="29"/>
      <c r="G70" s="29"/>
      <c r="H70" s="29"/>
      <c r="I70" s="29"/>
      <c r="J70" s="29"/>
      <c r="K70" s="29"/>
      <c r="L70" s="29"/>
      <c r="M70" s="29"/>
      <c r="N70" s="29"/>
      <c r="O70" s="28"/>
      <c r="P70" s="28"/>
      <c r="Q70" s="28"/>
      <c r="R70" s="28"/>
    </row>
    <row r="71" spans="1:18" s="71" customFormat="1" ht="12.75">
      <c r="A71" s="88"/>
      <c r="B71" s="88"/>
      <c r="C71" s="94" t="s">
        <v>21</v>
      </c>
      <c r="D71" s="94" t="s">
        <v>431</v>
      </c>
      <c r="E71" s="29"/>
      <c r="F71" s="94"/>
      <c r="G71" s="94"/>
      <c r="H71" s="94"/>
      <c r="I71" s="94" t="s">
        <v>22</v>
      </c>
      <c r="J71" s="29"/>
      <c r="K71" s="94" t="s">
        <v>430</v>
      </c>
      <c r="L71" s="29"/>
      <c r="M71" s="29"/>
      <c r="N71" s="29"/>
      <c r="O71" s="28"/>
      <c r="P71" s="28"/>
      <c r="Q71" s="28"/>
      <c r="R71" s="28"/>
    </row>
    <row r="72" spans="1:18" s="71" customFormat="1" ht="12.75">
      <c r="A72" s="88"/>
      <c r="B72" s="88"/>
      <c r="C72" s="89"/>
      <c r="D72" s="90"/>
      <c r="E72" s="90"/>
      <c r="F72" s="29"/>
      <c r="G72" s="29"/>
      <c r="H72" s="29"/>
      <c r="I72" s="29"/>
      <c r="J72" s="29"/>
      <c r="K72" s="29"/>
      <c r="L72" s="29"/>
      <c r="M72" s="29"/>
      <c r="N72" s="29"/>
      <c r="O72" s="28"/>
      <c r="P72" s="28"/>
      <c r="Q72" s="28"/>
      <c r="R72" s="28"/>
    </row>
    <row r="73" spans="1:18" s="71" customFormat="1" ht="13.5" thickBot="1">
      <c r="A73" s="88"/>
      <c r="B73" s="88"/>
      <c r="C73" s="89"/>
      <c r="D73" s="90"/>
      <c r="E73" s="90"/>
      <c r="F73" s="29"/>
      <c r="G73" s="29"/>
      <c r="H73" s="29"/>
      <c r="I73" s="29"/>
      <c r="J73" s="29"/>
      <c r="K73" s="29"/>
      <c r="L73" s="29"/>
      <c r="M73" s="29"/>
      <c r="N73" s="29"/>
      <c r="O73" s="28"/>
      <c r="P73" s="28"/>
      <c r="Q73" s="28"/>
      <c r="R73" s="28"/>
    </row>
    <row r="74" spans="1:13" ht="18" customHeight="1">
      <c r="A74" s="182" t="s">
        <v>7</v>
      </c>
      <c r="B74" s="183"/>
      <c r="C74" s="184"/>
      <c r="D74" s="185"/>
      <c r="E74" s="186" t="s">
        <v>16</v>
      </c>
      <c r="F74" s="187"/>
      <c r="G74" s="187"/>
      <c r="H74" s="187"/>
      <c r="I74" s="187"/>
      <c r="J74" s="187"/>
      <c r="K74" s="188"/>
      <c r="L74" s="195" t="s">
        <v>433</v>
      </c>
      <c r="M74" s="196"/>
    </row>
    <row r="75" spans="1:13" ht="12.75" customHeight="1">
      <c r="A75" s="201" t="s">
        <v>432</v>
      </c>
      <c r="B75" s="202"/>
      <c r="C75" s="203"/>
      <c r="D75" s="204"/>
      <c r="E75" s="189"/>
      <c r="F75" s="190"/>
      <c r="G75" s="190"/>
      <c r="H75" s="190"/>
      <c r="I75" s="190"/>
      <c r="J75" s="190"/>
      <c r="K75" s="191"/>
      <c r="L75" s="197"/>
      <c r="M75" s="198"/>
    </row>
    <row r="76" spans="1:13" ht="14.25" customHeight="1" thickBot="1">
      <c r="A76" s="205"/>
      <c r="B76" s="206"/>
      <c r="C76" s="206"/>
      <c r="D76" s="207"/>
      <c r="E76" s="192"/>
      <c r="F76" s="193"/>
      <c r="G76" s="193"/>
      <c r="H76" s="193"/>
      <c r="I76" s="193"/>
      <c r="J76" s="193"/>
      <c r="K76" s="194"/>
      <c r="L76" s="199"/>
      <c r="M76" s="200"/>
    </row>
    <row r="77" spans="1:13" ht="12" customHeight="1" thickBot="1">
      <c r="A77" s="60" t="s">
        <v>8</v>
      </c>
      <c r="B77" s="174" t="s">
        <v>17</v>
      </c>
      <c r="C77" s="174" t="s">
        <v>2</v>
      </c>
      <c r="D77" s="174" t="s">
        <v>3</v>
      </c>
      <c r="E77" s="174" t="s">
        <v>6</v>
      </c>
      <c r="F77" s="61" t="s">
        <v>351</v>
      </c>
      <c r="G77" s="174" t="s">
        <v>14</v>
      </c>
      <c r="H77" s="61" t="s">
        <v>353</v>
      </c>
      <c r="I77" s="174" t="s">
        <v>14</v>
      </c>
      <c r="J77" s="62" t="s">
        <v>349</v>
      </c>
      <c r="K77" s="174" t="s">
        <v>14</v>
      </c>
      <c r="L77" s="60" t="s">
        <v>4</v>
      </c>
      <c r="M77" s="174" t="s">
        <v>0</v>
      </c>
    </row>
    <row r="78" spans="1:18" ht="13.5" customHeight="1" thickBot="1">
      <c r="A78" s="63" t="s">
        <v>1</v>
      </c>
      <c r="B78" s="175"/>
      <c r="C78" s="175"/>
      <c r="D78" s="175"/>
      <c r="E78" s="175"/>
      <c r="F78" s="64" t="s">
        <v>352</v>
      </c>
      <c r="G78" s="175"/>
      <c r="H78" s="64" t="s">
        <v>354</v>
      </c>
      <c r="I78" s="175"/>
      <c r="J78" s="65" t="s">
        <v>350</v>
      </c>
      <c r="K78" s="175"/>
      <c r="L78" s="63" t="s">
        <v>5</v>
      </c>
      <c r="M78" s="175"/>
      <c r="O78" s="233">
        <v>15</v>
      </c>
      <c r="P78" s="234">
        <v>10</v>
      </c>
      <c r="Q78" s="234">
        <v>9</v>
      </c>
      <c r="R78" s="235">
        <v>8</v>
      </c>
    </row>
    <row r="79" spans="1:18" s="71" customFormat="1" ht="15" customHeight="1" thickBot="1">
      <c r="A79" s="176" t="s">
        <v>450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8"/>
      <c r="N79" s="29"/>
      <c r="O79" s="237"/>
      <c r="P79" s="238"/>
      <c r="Q79" s="238"/>
      <c r="R79" s="239"/>
    </row>
    <row r="80" spans="1:18" ht="14.25" customHeight="1">
      <c r="A80" s="66">
        <v>46</v>
      </c>
      <c r="B80" s="123" t="s">
        <v>437</v>
      </c>
      <c r="C80" s="124" t="s">
        <v>230</v>
      </c>
      <c r="D80" s="125" t="s">
        <v>231</v>
      </c>
      <c r="E80" s="126" t="s">
        <v>119</v>
      </c>
      <c r="F80" s="67">
        <f>1!P49</f>
        <v>143</v>
      </c>
      <c r="G80" s="66" t="str">
        <f>1!Q49</f>
        <v>I.</v>
      </c>
      <c r="H80" s="68">
        <f>2!P49</f>
        <v>134</v>
      </c>
      <c r="I80" s="66" t="str">
        <f>2!Q49</f>
        <v>I.</v>
      </c>
      <c r="J80" s="68">
        <f>3!S49</f>
        <v>122</v>
      </c>
      <c r="K80" s="66" t="str">
        <f>3!T49</f>
        <v>I.</v>
      </c>
      <c r="L80" s="69">
        <f aca="true" t="shared" si="2" ref="L80:L110">SUM(F80:J80)</f>
        <v>399</v>
      </c>
      <c r="M80" s="70">
        <v>1</v>
      </c>
      <c r="N80" s="232"/>
      <c r="O80" s="236">
        <f>3!D49</f>
        <v>6</v>
      </c>
      <c r="P80" s="236">
        <f>1!D49+2!D49+3!G49</f>
        <v>11</v>
      </c>
      <c r="Q80" s="236">
        <f>1!E49+2!E49+3!H49+3!E49</f>
        <v>17</v>
      </c>
      <c r="R80" s="236">
        <f>1!F49+2!F49+3!F49+3!I49</f>
        <v>5</v>
      </c>
    </row>
    <row r="81" spans="1:18" ht="14.25" customHeight="1">
      <c r="A81" s="72">
        <v>51</v>
      </c>
      <c r="B81" s="127" t="s">
        <v>437</v>
      </c>
      <c r="C81" s="128" t="s">
        <v>343</v>
      </c>
      <c r="D81" s="129" t="s">
        <v>36</v>
      </c>
      <c r="E81" s="130" t="s">
        <v>37</v>
      </c>
      <c r="F81" s="73">
        <f>1!P54</f>
        <v>141</v>
      </c>
      <c r="G81" s="72" t="str">
        <f>1!Q54</f>
        <v>I.</v>
      </c>
      <c r="H81" s="74">
        <f>2!P54</f>
        <v>136</v>
      </c>
      <c r="I81" s="72" t="str">
        <f>2!Q54</f>
        <v>I.</v>
      </c>
      <c r="J81" s="74">
        <f>3!S54</f>
        <v>120</v>
      </c>
      <c r="K81" s="72" t="str">
        <f>3!T54</f>
        <v>I.</v>
      </c>
      <c r="L81" s="75">
        <f t="shared" si="2"/>
        <v>397</v>
      </c>
      <c r="M81" s="76">
        <v>2</v>
      </c>
      <c r="N81" s="99"/>
      <c r="O81" s="95">
        <f>3!D54</f>
        <v>6</v>
      </c>
      <c r="P81" s="95">
        <f>1!D54+2!D54+3!G54</f>
        <v>13</v>
      </c>
      <c r="Q81" s="95">
        <f>1!E54+2!E54+3!H54+3!E54</f>
        <v>14</v>
      </c>
      <c r="R81" s="95">
        <f>1!F54+2!F54+3!F54+3!I54</f>
        <v>4</v>
      </c>
    </row>
    <row r="82" spans="1:18" ht="14.25" customHeight="1">
      <c r="A82" s="72">
        <v>61</v>
      </c>
      <c r="B82" s="127" t="s">
        <v>437</v>
      </c>
      <c r="C82" s="128" t="s">
        <v>110</v>
      </c>
      <c r="D82" s="129" t="s">
        <v>51</v>
      </c>
      <c r="E82" s="130" t="s">
        <v>117</v>
      </c>
      <c r="F82" s="73">
        <f>1!P64</f>
        <v>149</v>
      </c>
      <c r="G82" s="72" t="str">
        <f>1!Q64</f>
        <v>M</v>
      </c>
      <c r="H82" s="74">
        <f>2!P64</f>
        <v>137</v>
      </c>
      <c r="I82" s="72" t="str">
        <f>2!Q64</f>
        <v>M</v>
      </c>
      <c r="J82" s="74">
        <f>3!S64</f>
        <v>108</v>
      </c>
      <c r="K82" s="72" t="str">
        <f>3!T64</f>
        <v>II.</v>
      </c>
      <c r="L82" s="75">
        <f t="shared" si="2"/>
        <v>394</v>
      </c>
      <c r="M82" s="76">
        <v>3</v>
      </c>
      <c r="N82" s="99"/>
      <c r="O82" s="95">
        <f>3!D64</f>
        <v>5</v>
      </c>
      <c r="P82" s="95">
        <f>1!D64+2!D64+3!G64</f>
        <v>19</v>
      </c>
      <c r="Q82" s="95">
        <f>1!E64+2!E64+3!H64+3!E64</f>
        <v>9</v>
      </c>
      <c r="R82" s="95">
        <f>1!F64+2!F64+3!F64+3!I64</f>
        <v>6</v>
      </c>
    </row>
    <row r="83" spans="1:18" ht="14.25" customHeight="1">
      <c r="A83" s="72">
        <v>31</v>
      </c>
      <c r="B83" s="127" t="s">
        <v>437</v>
      </c>
      <c r="C83" s="128" t="s">
        <v>201</v>
      </c>
      <c r="D83" s="129" t="s">
        <v>89</v>
      </c>
      <c r="E83" s="130" t="s">
        <v>25</v>
      </c>
      <c r="F83" s="73">
        <f>1!P34</f>
        <v>148</v>
      </c>
      <c r="G83" s="72" t="str">
        <f>1!Q34</f>
        <v>M</v>
      </c>
      <c r="H83" s="74">
        <f>2!P34</f>
        <v>133</v>
      </c>
      <c r="I83" s="72" t="str">
        <f>2!Q34</f>
        <v>I.</v>
      </c>
      <c r="J83" s="74">
        <f>3!S34</f>
        <v>112</v>
      </c>
      <c r="K83" s="72" t="str">
        <f>3!T34</f>
        <v>I.</v>
      </c>
      <c r="L83" s="75">
        <f t="shared" si="2"/>
        <v>393</v>
      </c>
      <c r="M83" s="76">
        <v>4</v>
      </c>
      <c r="N83" s="99"/>
      <c r="O83" s="95">
        <f>3!D34</f>
        <v>4</v>
      </c>
      <c r="P83" s="95">
        <f>1!D34+2!D34+3!G34</f>
        <v>17</v>
      </c>
      <c r="Q83" s="95">
        <f>1!E34+2!E34+3!H34+3!E34</f>
        <v>12</v>
      </c>
      <c r="R83" s="95">
        <f>1!F34+2!F34+3!F34+3!I34</f>
        <v>6</v>
      </c>
    </row>
    <row r="84" spans="1:18" ht="14.25" customHeight="1">
      <c r="A84" s="72">
        <v>79</v>
      </c>
      <c r="B84" s="127" t="s">
        <v>437</v>
      </c>
      <c r="C84" s="128" t="s">
        <v>120</v>
      </c>
      <c r="D84" s="129" t="s">
        <v>29</v>
      </c>
      <c r="E84" s="130" t="s">
        <v>121</v>
      </c>
      <c r="F84" s="73">
        <f>1!P82</f>
        <v>146</v>
      </c>
      <c r="G84" s="72" t="str">
        <f>1!Q82</f>
        <v>M</v>
      </c>
      <c r="H84" s="74">
        <f>2!P82</f>
        <v>140</v>
      </c>
      <c r="I84" s="72" t="str">
        <f>2!Q82</f>
        <v>M</v>
      </c>
      <c r="J84" s="74">
        <f>3!S82</f>
        <v>107</v>
      </c>
      <c r="K84" s="72" t="str">
        <f>3!T82</f>
        <v>II.</v>
      </c>
      <c r="L84" s="75">
        <f t="shared" si="2"/>
        <v>393</v>
      </c>
      <c r="M84" s="76">
        <v>5</v>
      </c>
      <c r="N84" s="99"/>
      <c r="O84" s="95">
        <f>3!D82</f>
        <v>3</v>
      </c>
      <c r="P84" s="95">
        <f>1!D82+2!D82+3!G82</f>
        <v>18</v>
      </c>
      <c r="Q84" s="95">
        <f>1!E82+2!E82+3!H82+3!E82</f>
        <v>16</v>
      </c>
      <c r="R84" s="95">
        <f>1!F82+2!F82+3!F82+3!I82</f>
        <v>3</v>
      </c>
    </row>
    <row r="85" spans="1:18" ht="14.25" customHeight="1">
      <c r="A85" s="72">
        <v>13</v>
      </c>
      <c r="B85" s="127" t="s">
        <v>437</v>
      </c>
      <c r="C85" s="128" t="s">
        <v>111</v>
      </c>
      <c r="D85" s="129" t="s">
        <v>112</v>
      </c>
      <c r="E85" s="130" t="s">
        <v>108</v>
      </c>
      <c r="F85" s="73">
        <f>1!P16</f>
        <v>146</v>
      </c>
      <c r="G85" s="72" t="str">
        <f>1!Q16</f>
        <v>M</v>
      </c>
      <c r="H85" s="74">
        <f>2!P16</f>
        <v>137</v>
      </c>
      <c r="I85" s="72" t="str">
        <f>2!Q16</f>
        <v>M</v>
      </c>
      <c r="J85" s="74">
        <f>3!S16</f>
        <v>109</v>
      </c>
      <c r="K85" s="72" t="str">
        <f>3!T16</f>
        <v>II.</v>
      </c>
      <c r="L85" s="75">
        <f t="shared" si="2"/>
        <v>392</v>
      </c>
      <c r="M85" s="76">
        <v>6</v>
      </c>
      <c r="N85" s="99"/>
      <c r="O85" s="95">
        <f>3!D16</f>
        <v>5</v>
      </c>
      <c r="P85" s="95">
        <f>1!D16+2!D16+3!G16</f>
        <v>17</v>
      </c>
      <c r="Q85" s="95">
        <f>1!E16+2!E16+3!H16+3!E16</f>
        <v>11</v>
      </c>
      <c r="R85" s="95">
        <f>1!F16+2!F16+3!F16+3!I16</f>
        <v>6</v>
      </c>
    </row>
    <row r="86" spans="1:18" ht="14.25" customHeight="1">
      <c r="A86" s="72">
        <v>72</v>
      </c>
      <c r="B86" s="127" t="s">
        <v>437</v>
      </c>
      <c r="C86" s="128" t="s">
        <v>301</v>
      </c>
      <c r="D86" s="129" t="s">
        <v>91</v>
      </c>
      <c r="E86" s="130" t="s">
        <v>92</v>
      </c>
      <c r="F86" s="73">
        <f>1!P75</f>
        <v>147</v>
      </c>
      <c r="G86" s="72" t="str">
        <f>1!Q75</f>
        <v>M</v>
      </c>
      <c r="H86" s="74">
        <f>2!P75</f>
        <v>136</v>
      </c>
      <c r="I86" s="72" t="str">
        <f>2!Q75</f>
        <v>I.</v>
      </c>
      <c r="J86" s="74">
        <f>3!S75</f>
        <v>107</v>
      </c>
      <c r="K86" s="72" t="str">
        <f>3!T75</f>
        <v>II.</v>
      </c>
      <c r="L86" s="75">
        <f t="shared" si="2"/>
        <v>390</v>
      </c>
      <c r="M86" s="76">
        <v>7</v>
      </c>
      <c r="N86" s="99"/>
      <c r="O86" s="95">
        <f>3!D75</f>
        <v>3</v>
      </c>
      <c r="P86" s="95">
        <f>1!D75+2!D75+3!G75</f>
        <v>17</v>
      </c>
      <c r="Q86" s="95">
        <f>1!E75+2!E75+3!H75+3!E75</f>
        <v>16</v>
      </c>
      <c r="R86" s="95">
        <f>1!F75+2!F75+3!F75+3!I75</f>
        <v>3</v>
      </c>
    </row>
    <row r="87" spans="1:18" ht="14.25" customHeight="1">
      <c r="A87" s="72">
        <v>15</v>
      </c>
      <c r="B87" s="127" t="s">
        <v>437</v>
      </c>
      <c r="C87" s="128" t="s">
        <v>118</v>
      </c>
      <c r="D87" s="129" t="s">
        <v>66</v>
      </c>
      <c r="E87" s="130" t="s">
        <v>119</v>
      </c>
      <c r="F87" s="73">
        <f>1!P18</f>
        <v>149</v>
      </c>
      <c r="G87" s="72" t="str">
        <f>1!Q18</f>
        <v>M</v>
      </c>
      <c r="H87" s="74">
        <f>2!P18</f>
        <v>129</v>
      </c>
      <c r="I87" s="72" t="str">
        <f>2!Q18</f>
        <v>II.</v>
      </c>
      <c r="J87" s="74">
        <f>3!S18</f>
        <v>111</v>
      </c>
      <c r="K87" s="72" t="str">
        <f>3!T18</f>
        <v>I.</v>
      </c>
      <c r="L87" s="75">
        <f t="shared" si="2"/>
        <v>389</v>
      </c>
      <c r="M87" s="76">
        <v>8</v>
      </c>
      <c r="N87" s="99"/>
      <c r="O87" s="95">
        <f>3!D18</f>
        <v>4</v>
      </c>
      <c r="P87" s="95">
        <f>1!D18+2!D18+3!G18</f>
        <v>17</v>
      </c>
      <c r="Q87" s="95">
        <f>1!E18+2!E18+3!H18+3!E18</f>
        <v>10</v>
      </c>
      <c r="R87" s="95">
        <f>1!F18+2!F18+3!F18+3!I18</f>
        <v>6</v>
      </c>
    </row>
    <row r="88" spans="1:18" ht="14.25" customHeight="1">
      <c r="A88" s="72">
        <v>9</v>
      </c>
      <c r="B88" s="127" t="s">
        <v>437</v>
      </c>
      <c r="C88" s="128" t="s">
        <v>153</v>
      </c>
      <c r="D88" s="129" t="s">
        <v>154</v>
      </c>
      <c r="E88" s="130" t="s">
        <v>67</v>
      </c>
      <c r="F88" s="73">
        <f>1!P12</f>
        <v>142</v>
      </c>
      <c r="G88" s="72" t="str">
        <f>1!Q12</f>
        <v>I.</v>
      </c>
      <c r="H88" s="74">
        <f>2!P12</f>
        <v>133</v>
      </c>
      <c r="I88" s="72" t="str">
        <f>2!Q12</f>
        <v>I.</v>
      </c>
      <c r="J88" s="74">
        <f>3!S12</f>
        <v>112</v>
      </c>
      <c r="K88" s="72" t="str">
        <f>3!T12</f>
        <v>I.</v>
      </c>
      <c r="L88" s="75">
        <f t="shared" si="2"/>
        <v>387</v>
      </c>
      <c r="M88" s="76">
        <v>9</v>
      </c>
      <c r="N88" s="99"/>
      <c r="O88" s="95">
        <f>3!D12</f>
        <v>4</v>
      </c>
      <c r="P88" s="95">
        <f>1!D12+2!D12+3!G12</f>
        <v>12</v>
      </c>
      <c r="Q88" s="95">
        <f>1!E12+2!E12+3!H12+3!E12</f>
        <v>16</v>
      </c>
      <c r="R88" s="95">
        <f>1!F12+2!F12+3!F12+3!I12</f>
        <v>7</v>
      </c>
    </row>
    <row r="89" spans="1:18" ht="14.25" customHeight="1">
      <c r="A89" s="72">
        <v>63</v>
      </c>
      <c r="B89" s="127" t="s">
        <v>437</v>
      </c>
      <c r="C89" s="128" t="s">
        <v>110</v>
      </c>
      <c r="D89" s="129" t="s">
        <v>112</v>
      </c>
      <c r="E89" s="130" t="s">
        <v>117</v>
      </c>
      <c r="F89" s="73">
        <f>1!P66</f>
        <v>145</v>
      </c>
      <c r="G89" s="72" t="str">
        <f>1!Q66</f>
        <v>I.</v>
      </c>
      <c r="H89" s="74">
        <f>2!P66</f>
        <v>130</v>
      </c>
      <c r="I89" s="72" t="str">
        <f>2!Q66</f>
        <v>II.</v>
      </c>
      <c r="J89" s="74">
        <f>3!S66</f>
        <v>110</v>
      </c>
      <c r="K89" s="72" t="str">
        <f>3!T66</f>
        <v>I.</v>
      </c>
      <c r="L89" s="75">
        <f t="shared" si="2"/>
        <v>385</v>
      </c>
      <c r="M89" s="76">
        <v>10</v>
      </c>
      <c r="N89" s="99"/>
      <c r="O89" s="95">
        <f>3!D66</f>
        <v>4</v>
      </c>
      <c r="P89" s="95">
        <f>1!D66+2!D66+3!G66</f>
        <v>15</v>
      </c>
      <c r="Q89" s="95">
        <f>1!E66+2!E66+3!H66+3!E66</f>
        <v>13</v>
      </c>
      <c r="R89" s="95">
        <f>1!F66+2!F66+3!F66+3!I66</f>
        <v>4</v>
      </c>
    </row>
    <row r="90" spans="1:18" ht="14.25" customHeight="1">
      <c r="A90" s="72">
        <v>33</v>
      </c>
      <c r="B90" s="127" t="s">
        <v>437</v>
      </c>
      <c r="C90" s="128" t="s">
        <v>28</v>
      </c>
      <c r="D90" s="129" t="s">
        <v>29</v>
      </c>
      <c r="E90" s="130" t="s">
        <v>25</v>
      </c>
      <c r="F90" s="73">
        <f>1!P36</f>
        <v>146</v>
      </c>
      <c r="G90" s="72" t="str">
        <f>1!Q36</f>
        <v>M</v>
      </c>
      <c r="H90" s="74">
        <f>2!P36</f>
        <v>124</v>
      </c>
      <c r="I90" s="72" t="str">
        <f>2!Q36</f>
        <v>III.</v>
      </c>
      <c r="J90" s="74">
        <f>3!S36</f>
        <v>94</v>
      </c>
      <c r="K90" s="72" t="str">
        <f>3!T36</f>
        <v>III.</v>
      </c>
      <c r="L90" s="75">
        <f t="shared" si="2"/>
        <v>364</v>
      </c>
      <c r="M90" s="76">
        <v>11</v>
      </c>
      <c r="N90" s="99"/>
      <c r="O90" s="95">
        <f>3!D36</f>
        <v>1</v>
      </c>
      <c r="P90" s="95">
        <f>1!D36+2!D36+3!G36</f>
        <v>13</v>
      </c>
      <c r="Q90" s="95">
        <f>1!E36+2!E36+3!H36+3!E36</f>
        <v>16</v>
      </c>
      <c r="R90" s="95">
        <f>1!F36+2!F36+3!F36+3!I36</f>
        <v>6</v>
      </c>
    </row>
    <row r="91" spans="1:18" ht="14.25" customHeight="1">
      <c r="A91" s="72">
        <v>73</v>
      </c>
      <c r="B91" s="127" t="s">
        <v>437</v>
      </c>
      <c r="C91" s="128" t="s">
        <v>445</v>
      </c>
      <c r="D91" s="129" t="s">
        <v>91</v>
      </c>
      <c r="E91" s="131" t="s">
        <v>92</v>
      </c>
      <c r="F91" s="73">
        <f>1!P76</f>
        <v>145</v>
      </c>
      <c r="G91" s="72" t="str">
        <f>1!Q76</f>
        <v>I.</v>
      </c>
      <c r="H91" s="74">
        <f>2!P76</f>
        <v>133</v>
      </c>
      <c r="I91" s="72" t="str">
        <f>2!Q76</f>
        <v>I.</v>
      </c>
      <c r="J91" s="74">
        <f>3!S76</f>
        <v>83</v>
      </c>
      <c r="K91" s="72" t="str">
        <f>3!T76</f>
        <v>III.</v>
      </c>
      <c r="L91" s="75">
        <f t="shared" si="2"/>
        <v>361</v>
      </c>
      <c r="M91" s="76">
        <v>12</v>
      </c>
      <c r="N91" s="99"/>
      <c r="O91" s="95">
        <f>3!D76</f>
        <v>4</v>
      </c>
      <c r="P91" s="95">
        <f>1!D76+2!D76+3!G76</f>
        <v>15</v>
      </c>
      <c r="Q91" s="95">
        <f>1!E76+2!E76+3!H76+3!E76</f>
        <v>12</v>
      </c>
      <c r="R91" s="95">
        <f>1!F76+2!F76+3!F76+3!I76</f>
        <v>4</v>
      </c>
    </row>
    <row r="92" spans="1:18" ht="14.25" customHeight="1">
      <c r="A92" s="72">
        <v>38</v>
      </c>
      <c r="B92" s="127" t="s">
        <v>437</v>
      </c>
      <c r="C92" s="128" t="s">
        <v>95</v>
      </c>
      <c r="D92" s="129" t="s">
        <v>39</v>
      </c>
      <c r="E92" s="130" t="s">
        <v>96</v>
      </c>
      <c r="F92" s="73">
        <f>1!P41</f>
        <v>139</v>
      </c>
      <c r="G92" s="72" t="str">
        <f>1!Q41</f>
        <v>II.</v>
      </c>
      <c r="H92" s="74">
        <f>2!P41</f>
        <v>133</v>
      </c>
      <c r="I92" s="72" t="str">
        <f>2!Q41</f>
        <v>I.</v>
      </c>
      <c r="J92" s="74">
        <f>3!S41</f>
        <v>87</v>
      </c>
      <c r="K92" s="72" t="str">
        <f>3!T41</f>
        <v>III.</v>
      </c>
      <c r="L92" s="75">
        <f t="shared" si="2"/>
        <v>359</v>
      </c>
      <c r="M92" s="76">
        <v>13</v>
      </c>
      <c r="N92" s="99"/>
      <c r="O92" s="95">
        <f>3!D41</f>
        <v>3</v>
      </c>
      <c r="P92" s="95">
        <f>1!D41+2!D41+3!G41</f>
        <v>9</v>
      </c>
      <c r="Q92" s="95">
        <f>1!E41+2!E41+3!H41+3!E41</f>
        <v>16</v>
      </c>
      <c r="R92" s="95">
        <f>1!F41+2!F41+3!F41+3!I41</f>
        <v>10</v>
      </c>
    </row>
    <row r="93" spans="1:18" ht="14.25" customHeight="1">
      <c r="A93" s="72">
        <v>66</v>
      </c>
      <c r="B93" s="127" t="s">
        <v>437</v>
      </c>
      <c r="C93" s="128" t="s">
        <v>277</v>
      </c>
      <c r="D93" s="129" t="s">
        <v>173</v>
      </c>
      <c r="E93" s="130" t="s">
        <v>270</v>
      </c>
      <c r="F93" s="73">
        <f>1!P69</f>
        <v>145</v>
      </c>
      <c r="G93" s="72" t="str">
        <f>1!Q69</f>
        <v>I.</v>
      </c>
      <c r="H93" s="74">
        <f>2!P69</f>
        <v>123</v>
      </c>
      <c r="I93" s="72" t="str">
        <f>2!Q69</f>
        <v>III.</v>
      </c>
      <c r="J93" s="74">
        <f>3!S69</f>
        <v>88</v>
      </c>
      <c r="K93" s="72" t="str">
        <f>3!T69</f>
        <v>III.</v>
      </c>
      <c r="L93" s="75">
        <f t="shared" si="2"/>
        <v>356</v>
      </c>
      <c r="M93" s="76">
        <v>14</v>
      </c>
      <c r="N93" s="99"/>
      <c r="O93" s="95">
        <f>3!D69</f>
        <v>3</v>
      </c>
      <c r="P93" s="95">
        <f>1!D69+2!D69+3!G69</f>
        <v>13</v>
      </c>
      <c r="Q93" s="95">
        <f>1!E69+2!E69+3!H69+3!E69</f>
        <v>12</v>
      </c>
      <c r="R93" s="95">
        <f>1!F69+2!F69+3!F69+3!I69</f>
        <v>5</v>
      </c>
    </row>
    <row r="94" spans="1:18" ht="14.25" customHeight="1">
      <c r="A94" s="72">
        <v>75</v>
      </c>
      <c r="B94" s="127" t="s">
        <v>437</v>
      </c>
      <c r="C94" s="128" t="s">
        <v>65</v>
      </c>
      <c r="D94" s="129" t="s">
        <v>66</v>
      </c>
      <c r="E94" s="130" t="s">
        <v>67</v>
      </c>
      <c r="F94" s="73">
        <f>1!P78</f>
        <v>142</v>
      </c>
      <c r="G94" s="72" t="str">
        <f>1!Q78</f>
        <v>I.</v>
      </c>
      <c r="H94" s="74">
        <f>2!P78</f>
        <v>127</v>
      </c>
      <c r="I94" s="72" t="str">
        <f>2!Q78</f>
        <v>II.</v>
      </c>
      <c r="J94" s="74">
        <f>3!S78</f>
        <v>80</v>
      </c>
      <c r="K94" s="72" t="str">
        <f>3!T78</f>
        <v>III.</v>
      </c>
      <c r="L94" s="75">
        <f t="shared" si="2"/>
        <v>349</v>
      </c>
      <c r="M94" s="76">
        <v>15</v>
      </c>
      <c r="N94" s="99"/>
      <c r="O94" s="95">
        <f>3!D78</f>
        <v>1</v>
      </c>
      <c r="P94" s="95">
        <f>1!D78+2!D78+3!G78</f>
        <v>12</v>
      </c>
      <c r="Q94" s="95">
        <f>1!E78+2!E78+3!H78+3!E78</f>
        <v>14</v>
      </c>
      <c r="R94" s="95">
        <f>1!F78+2!F78+3!F78+3!I78</f>
        <v>7</v>
      </c>
    </row>
    <row r="95" spans="1:18" ht="14.25" customHeight="1">
      <c r="A95" s="72">
        <v>29</v>
      </c>
      <c r="B95" s="127" t="s">
        <v>437</v>
      </c>
      <c r="C95" s="128" t="s">
        <v>442</v>
      </c>
      <c r="D95" s="129" t="s">
        <v>94</v>
      </c>
      <c r="E95" s="130" t="s">
        <v>32</v>
      </c>
      <c r="F95" s="73">
        <f>1!P32</f>
        <v>144</v>
      </c>
      <c r="G95" s="72" t="str">
        <f>1!Q32</f>
        <v>I.</v>
      </c>
      <c r="H95" s="74">
        <f>2!P32</f>
        <v>137</v>
      </c>
      <c r="I95" s="72" t="str">
        <f>2!Q32</f>
        <v>M</v>
      </c>
      <c r="J95" s="74">
        <f>3!S32</f>
        <v>67</v>
      </c>
      <c r="K95" s="72" t="str">
        <f>3!T32</f>
        <v>ne</v>
      </c>
      <c r="L95" s="75">
        <f t="shared" si="2"/>
        <v>348</v>
      </c>
      <c r="M95" s="76">
        <v>16</v>
      </c>
      <c r="N95" s="99"/>
      <c r="O95" s="95">
        <f>3!D32</f>
        <v>1</v>
      </c>
      <c r="P95" s="95">
        <f>1!D32+2!D32+3!G32</f>
        <v>15</v>
      </c>
      <c r="Q95" s="95">
        <f>1!E32+2!E32+3!H32+3!E32</f>
        <v>16</v>
      </c>
      <c r="R95" s="95">
        <f>1!F32+2!F32+3!F32+3!I32</f>
        <v>4</v>
      </c>
    </row>
    <row r="96" spans="1:18" ht="14.25" customHeight="1">
      <c r="A96" s="72">
        <v>36</v>
      </c>
      <c r="B96" s="127" t="s">
        <v>437</v>
      </c>
      <c r="C96" s="128" t="s">
        <v>436</v>
      </c>
      <c r="D96" s="129" t="s">
        <v>51</v>
      </c>
      <c r="E96" s="130" t="s">
        <v>387</v>
      </c>
      <c r="F96" s="73">
        <f>1!P39</f>
        <v>143</v>
      </c>
      <c r="G96" s="72" t="str">
        <f>1!Q39</f>
        <v>I.</v>
      </c>
      <c r="H96" s="74">
        <f>2!P39</f>
        <v>116</v>
      </c>
      <c r="I96" s="72" t="str">
        <f>2!Q39</f>
        <v>III.</v>
      </c>
      <c r="J96" s="74">
        <f>3!S39</f>
        <v>88</v>
      </c>
      <c r="K96" s="72" t="str">
        <f>3!T39</f>
        <v>III.</v>
      </c>
      <c r="L96" s="75">
        <f t="shared" si="2"/>
        <v>347</v>
      </c>
      <c r="M96" s="76">
        <v>17</v>
      </c>
      <c r="N96" s="99"/>
      <c r="O96" s="95">
        <f>3!D39</f>
        <v>3</v>
      </c>
      <c r="P96" s="95">
        <f>1!D39+2!D39+3!G39</f>
        <v>8</v>
      </c>
      <c r="Q96" s="95">
        <f>1!E39+2!E39+3!H39+3!E39</f>
        <v>15</v>
      </c>
      <c r="R96" s="95">
        <f>1!F39+2!F39+3!F39+3!I39</f>
        <v>7</v>
      </c>
    </row>
    <row r="97" spans="1:18" ht="14.25" customHeight="1">
      <c r="A97" s="72">
        <v>22</v>
      </c>
      <c r="B97" s="127" t="s">
        <v>437</v>
      </c>
      <c r="C97" s="128" t="s">
        <v>103</v>
      </c>
      <c r="D97" s="129" t="s">
        <v>104</v>
      </c>
      <c r="E97" s="130" t="s">
        <v>43</v>
      </c>
      <c r="F97" s="73">
        <f>1!P25</f>
        <v>144</v>
      </c>
      <c r="G97" s="72" t="str">
        <f>1!Q25</f>
        <v>I.</v>
      </c>
      <c r="H97" s="74">
        <f>2!P25</f>
        <v>129</v>
      </c>
      <c r="I97" s="72" t="str">
        <f>2!Q25</f>
        <v>II.</v>
      </c>
      <c r="J97" s="74">
        <f>3!S25</f>
        <v>64</v>
      </c>
      <c r="K97" s="72" t="str">
        <f>3!T25</f>
        <v>ne</v>
      </c>
      <c r="L97" s="75">
        <f t="shared" si="2"/>
        <v>337</v>
      </c>
      <c r="M97" s="76">
        <v>18</v>
      </c>
      <c r="N97" s="99"/>
      <c r="O97" s="95">
        <f>3!D25</f>
        <v>2</v>
      </c>
      <c r="P97" s="95">
        <f>1!D25+2!D25+3!G25</f>
        <v>13</v>
      </c>
      <c r="Q97" s="95">
        <f>1!E25+2!E25+3!H25+3!E25</f>
        <v>10</v>
      </c>
      <c r="R97" s="95">
        <f>1!F25+2!F25+3!F25+3!I25</f>
        <v>10</v>
      </c>
    </row>
    <row r="98" spans="1:18" ht="14.25" customHeight="1">
      <c r="A98" s="72">
        <v>87</v>
      </c>
      <c r="B98" s="127" t="s">
        <v>437</v>
      </c>
      <c r="C98" s="128" t="s">
        <v>107</v>
      </c>
      <c r="D98" s="129" t="s">
        <v>59</v>
      </c>
      <c r="E98" s="130" t="s">
        <v>108</v>
      </c>
      <c r="F98" s="73">
        <f>1!P90</f>
        <v>136</v>
      </c>
      <c r="G98" s="72" t="str">
        <f>1!Q90</f>
        <v>II.</v>
      </c>
      <c r="H98" s="74">
        <f>2!P90</f>
        <v>125</v>
      </c>
      <c r="I98" s="72" t="str">
        <f>2!Q90</f>
        <v>II.</v>
      </c>
      <c r="J98" s="74">
        <f>3!S90</f>
        <v>75</v>
      </c>
      <c r="K98" s="72" t="str">
        <f>3!T90</f>
        <v>ne</v>
      </c>
      <c r="L98" s="75">
        <f t="shared" si="2"/>
        <v>336</v>
      </c>
      <c r="M98" s="76">
        <v>19</v>
      </c>
      <c r="N98" s="99"/>
      <c r="O98" s="95">
        <f>3!D90</f>
        <v>1</v>
      </c>
      <c r="P98" s="95">
        <f>1!D90+2!D90+3!G90</f>
        <v>5</v>
      </c>
      <c r="Q98" s="95">
        <f>1!E90+2!E90+3!H90+3!E90</f>
        <v>20</v>
      </c>
      <c r="R98" s="95">
        <f>1!F90+2!F90+3!F90+3!I90</f>
        <v>5</v>
      </c>
    </row>
    <row r="99" spans="1:18" ht="14.25" customHeight="1">
      <c r="A99" s="72">
        <v>3</v>
      </c>
      <c r="B99" s="127" t="s">
        <v>437</v>
      </c>
      <c r="C99" s="128" t="s">
        <v>438</v>
      </c>
      <c r="D99" s="129" t="s">
        <v>47</v>
      </c>
      <c r="E99" s="130" t="s">
        <v>439</v>
      </c>
      <c r="F99" s="73">
        <f>1!P6</f>
        <v>129</v>
      </c>
      <c r="G99" s="72" t="str">
        <f>1!Q6</f>
        <v>III.</v>
      </c>
      <c r="H99" s="74">
        <f>2!P6</f>
        <v>122</v>
      </c>
      <c r="I99" s="72" t="str">
        <f>2!Q6</f>
        <v>III.</v>
      </c>
      <c r="J99" s="74">
        <f>3!S6</f>
        <v>80</v>
      </c>
      <c r="K99" s="72" t="str">
        <f>3!T6</f>
        <v>III.</v>
      </c>
      <c r="L99" s="75">
        <f t="shared" si="2"/>
        <v>331</v>
      </c>
      <c r="M99" s="76">
        <v>20</v>
      </c>
      <c r="N99" s="99"/>
      <c r="O99" s="95">
        <f>3!D6</f>
        <v>0</v>
      </c>
      <c r="P99" s="95">
        <f>1!D6+2!D6+3!G6</f>
        <v>10</v>
      </c>
      <c r="Q99" s="95">
        <f>1!E6+2!E6+3!H6+3!E6</f>
        <v>9</v>
      </c>
      <c r="R99" s="95">
        <f>1!F6+2!F6+3!F6+3!I6</f>
        <v>14</v>
      </c>
    </row>
    <row r="100" spans="1:18" ht="14.25" customHeight="1">
      <c r="A100" s="72">
        <v>82</v>
      </c>
      <c r="B100" s="127" t="s">
        <v>437</v>
      </c>
      <c r="C100" s="128" t="s">
        <v>316</v>
      </c>
      <c r="D100" s="129" t="s">
        <v>54</v>
      </c>
      <c r="E100" s="130" t="s">
        <v>25</v>
      </c>
      <c r="F100" s="73">
        <f>1!P85</f>
        <v>140</v>
      </c>
      <c r="G100" s="72" t="str">
        <f>1!Q85</f>
        <v>I.</v>
      </c>
      <c r="H100" s="74">
        <f>2!P85</f>
        <v>122</v>
      </c>
      <c r="I100" s="72" t="str">
        <f>2!Q85</f>
        <v>III.</v>
      </c>
      <c r="J100" s="74">
        <f>3!S85</f>
        <v>64</v>
      </c>
      <c r="K100" s="72" t="str">
        <f>3!T85</f>
        <v>ne</v>
      </c>
      <c r="L100" s="75">
        <f t="shared" si="2"/>
        <v>326</v>
      </c>
      <c r="M100" s="76">
        <v>21</v>
      </c>
      <c r="N100" s="99"/>
      <c r="O100" s="95">
        <f>3!D85</f>
        <v>2</v>
      </c>
      <c r="P100" s="95">
        <f>1!D85+2!D85+3!G85</f>
        <v>7</v>
      </c>
      <c r="Q100" s="95">
        <f>1!E85+2!E85+3!H85+3!E85</f>
        <v>14</v>
      </c>
      <c r="R100" s="95">
        <f>1!F85+2!F85+3!F85+3!I85</f>
        <v>9</v>
      </c>
    </row>
    <row r="101" spans="1:18" ht="14.25" customHeight="1">
      <c r="A101" s="72">
        <v>57</v>
      </c>
      <c r="B101" s="127" t="s">
        <v>437</v>
      </c>
      <c r="C101" s="128" t="s">
        <v>441</v>
      </c>
      <c r="D101" s="129" t="s">
        <v>183</v>
      </c>
      <c r="E101" s="130" t="s">
        <v>270</v>
      </c>
      <c r="F101" s="73">
        <f>1!P60</f>
        <v>139</v>
      </c>
      <c r="G101" s="72" t="str">
        <f>1!Q60</f>
        <v>II.</v>
      </c>
      <c r="H101" s="74">
        <f>2!P60</f>
        <v>117</v>
      </c>
      <c r="I101" s="72" t="str">
        <f>2!Q60</f>
        <v>III.</v>
      </c>
      <c r="J101" s="74">
        <f>3!S60</f>
        <v>65</v>
      </c>
      <c r="K101" s="72" t="str">
        <f>3!T60</f>
        <v>ne</v>
      </c>
      <c r="L101" s="75">
        <f t="shared" si="2"/>
        <v>321</v>
      </c>
      <c r="M101" s="76">
        <v>22</v>
      </c>
      <c r="N101" s="99"/>
      <c r="O101" s="95">
        <f>3!D60</f>
        <v>2</v>
      </c>
      <c r="P101" s="95">
        <f>1!D60+2!D60+3!G60</f>
        <v>6</v>
      </c>
      <c r="Q101" s="95">
        <f>1!E60+2!E60+3!H60+3!E60</f>
        <v>16</v>
      </c>
      <c r="R101" s="95">
        <f>1!F60+2!F60+3!F60+3!I60</f>
        <v>7</v>
      </c>
    </row>
    <row r="102" spans="1:18" ht="14.25" customHeight="1">
      <c r="A102" s="72">
        <v>5</v>
      </c>
      <c r="B102" s="127" t="s">
        <v>437</v>
      </c>
      <c r="C102" s="128" t="s">
        <v>404</v>
      </c>
      <c r="D102" s="129" t="s">
        <v>66</v>
      </c>
      <c r="E102" s="130" t="s">
        <v>32</v>
      </c>
      <c r="F102" s="73">
        <f>1!P8</f>
        <v>125</v>
      </c>
      <c r="G102" s="72" t="str">
        <f>1!Q8</f>
        <v>III.</v>
      </c>
      <c r="H102" s="74">
        <f>2!P8</f>
        <v>118</v>
      </c>
      <c r="I102" s="72" t="str">
        <f>2!Q8</f>
        <v>III.</v>
      </c>
      <c r="J102" s="74">
        <f>3!S8</f>
        <v>74</v>
      </c>
      <c r="K102" s="72" t="str">
        <f>3!T8</f>
        <v>ne</v>
      </c>
      <c r="L102" s="75">
        <f t="shared" si="2"/>
        <v>317</v>
      </c>
      <c r="M102" s="76">
        <v>23</v>
      </c>
      <c r="N102" s="99"/>
      <c r="O102" s="95">
        <f>3!D8</f>
        <v>0</v>
      </c>
      <c r="P102" s="95">
        <f>1!D8+2!D8+3!G8</f>
        <v>7</v>
      </c>
      <c r="Q102" s="95">
        <f>1!E8+2!E8+3!H8+3!E8</f>
        <v>10</v>
      </c>
      <c r="R102" s="95">
        <f>1!F8+2!F8+3!F8+3!I8</f>
        <v>10</v>
      </c>
    </row>
    <row r="103" spans="1:18" ht="14.25" customHeight="1">
      <c r="A103" s="72">
        <v>53</v>
      </c>
      <c r="B103" s="127" t="s">
        <v>437</v>
      </c>
      <c r="C103" s="128" t="s">
        <v>75</v>
      </c>
      <c r="D103" s="129" t="s">
        <v>76</v>
      </c>
      <c r="E103" s="130" t="s">
        <v>77</v>
      </c>
      <c r="F103" s="73">
        <f>1!P56</f>
        <v>142</v>
      </c>
      <c r="G103" s="72" t="str">
        <f>1!Q56</f>
        <v>I.</v>
      </c>
      <c r="H103" s="74">
        <f>2!P56</f>
        <v>110</v>
      </c>
      <c r="I103" s="72" t="str">
        <f>2!Q56</f>
        <v>ne</v>
      </c>
      <c r="J103" s="74">
        <f>3!S56</f>
        <v>65</v>
      </c>
      <c r="K103" s="72" t="str">
        <f>3!T56</f>
        <v>ne</v>
      </c>
      <c r="L103" s="75">
        <f t="shared" si="2"/>
        <v>317</v>
      </c>
      <c r="M103" s="76">
        <v>24</v>
      </c>
      <c r="N103" s="99"/>
      <c r="O103" s="95">
        <f>3!D56</f>
        <v>2</v>
      </c>
      <c r="P103" s="95">
        <f>1!D56+2!D56+3!G56</f>
        <v>9</v>
      </c>
      <c r="Q103" s="95">
        <f>1!E56+2!E56+3!H56+3!E56</f>
        <v>12</v>
      </c>
      <c r="R103" s="95">
        <f>1!F56+2!F56+3!F56+3!I56</f>
        <v>8</v>
      </c>
    </row>
    <row r="104" spans="1:18" ht="14.25" customHeight="1">
      <c r="A104" s="72">
        <v>49</v>
      </c>
      <c r="B104" s="127" t="s">
        <v>437</v>
      </c>
      <c r="C104" s="128" t="s">
        <v>244</v>
      </c>
      <c r="D104" s="129" t="s">
        <v>36</v>
      </c>
      <c r="E104" s="130" t="s">
        <v>37</v>
      </c>
      <c r="F104" s="73">
        <f>1!P52</f>
        <v>135</v>
      </c>
      <c r="G104" s="72" t="str">
        <f>1!Q52</f>
        <v>II.</v>
      </c>
      <c r="H104" s="74">
        <f>2!P52</f>
        <v>121</v>
      </c>
      <c r="I104" s="72" t="str">
        <f>2!Q52</f>
        <v>III.</v>
      </c>
      <c r="J104" s="74">
        <f>3!S52</f>
        <v>60</v>
      </c>
      <c r="K104" s="72" t="str">
        <f>3!T52</f>
        <v>ne</v>
      </c>
      <c r="L104" s="75">
        <f t="shared" si="2"/>
        <v>316</v>
      </c>
      <c r="M104" s="76">
        <v>25</v>
      </c>
      <c r="N104" s="99"/>
      <c r="O104" s="95">
        <f>3!D52</f>
        <v>0</v>
      </c>
      <c r="P104" s="95">
        <f>1!D52+2!D52+3!G52</f>
        <v>9</v>
      </c>
      <c r="Q104" s="95">
        <f>1!E52+2!E52+3!H52+3!E52</f>
        <v>11</v>
      </c>
      <c r="R104" s="95">
        <f>1!F52+2!F52+3!F52+3!I52</f>
        <v>9</v>
      </c>
    </row>
    <row r="105" spans="1:18" ht="14.25" customHeight="1">
      <c r="A105" s="72">
        <v>55</v>
      </c>
      <c r="B105" s="127" t="s">
        <v>437</v>
      </c>
      <c r="C105" s="128" t="s">
        <v>50</v>
      </c>
      <c r="D105" s="129" t="s">
        <v>51</v>
      </c>
      <c r="E105" s="130" t="s">
        <v>43</v>
      </c>
      <c r="F105" s="73">
        <f>1!P58</f>
        <v>136</v>
      </c>
      <c r="G105" s="72" t="str">
        <f>1!Q58</f>
        <v>II.</v>
      </c>
      <c r="H105" s="74">
        <f>2!P58</f>
        <v>108</v>
      </c>
      <c r="I105" s="72" t="str">
        <f>2!Q58</f>
        <v>ne</v>
      </c>
      <c r="J105" s="74">
        <f>3!S58</f>
        <v>66</v>
      </c>
      <c r="K105" s="72" t="str">
        <f>3!T58</f>
        <v>ne</v>
      </c>
      <c r="L105" s="75">
        <f t="shared" si="2"/>
        <v>310</v>
      </c>
      <c r="M105" s="76">
        <v>26</v>
      </c>
      <c r="N105" s="99"/>
      <c r="O105" s="95">
        <f>3!D58</f>
        <v>0</v>
      </c>
      <c r="P105" s="95">
        <f>1!D58+2!D58+3!G58</f>
        <v>6</v>
      </c>
      <c r="Q105" s="95">
        <f>1!E58+2!E58+3!H58+3!E58</f>
        <v>13</v>
      </c>
      <c r="R105" s="95">
        <f>1!F58+2!F58+3!F58+3!I58</f>
        <v>7</v>
      </c>
    </row>
    <row r="106" spans="1:18" ht="14.25" customHeight="1">
      <c r="A106" s="72">
        <v>85</v>
      </c>
      <c r="B106" s="127" t="s">
        <v>437</v>
      </c>
      <c r="C106" s="128" t="s">
        <v>88</v>
      </c>
      <c r="D106" s="129" t="s">
        <v>89</v>
      </c>
      <c r="E106" s="130" t="s">
        <v>85</v>
      </c>
      <c r="F106" s="73">
        <f>1!P88</f>
        <v>128</v>
      </c>
      <c r="G106" s="72" t="str">
        <f>1!Q88</f>
        <v>III.</v>
      </c>
      <c r="H106" s="74">
        <f>2!P88</f>
        <v>97</v>
      </c>
      <c r="I106" s="72" t="str">
        <f>2!Q88</f>
        <v>ne</v>
      </c>
      <c r="J106" s="74">
        <f>3!S88</f>
        <v>73</v>
      </c>
      <c r="K106" s="72" t="str">
        <f>3!T88</f>
        <v>ne</v>
      </c>
      <c r="L106" s="75">
        <f t="shared" si="2"/>
        <v>298</v>
      </c>
      <c r="M106" s="76">
        <v>27</v>
      </c>
      <c r="N106" s="99"/>
      <c r="O106" s="95">
        <f>3!D88</f>
        <v>0</v>
      </c>
      <c r="P106" s="95">
        <f>1!D88+2!D88+3!G88</f>
        <v>6</v>
      </c>
      <c r="Q106" s="95">
        <f>1!E88+2!E88+3!H88+3!E88</f>
        <v>11</v>
      </c>
      <c r="R106" s="95">
        <f>1!F88+2!F88+3!F88+3!I88</f>
        <v>6</v>
      </c>
    </row>
    <row r="107" spans="1:18" ht="14.25" customHeight="1">
      <c r="A107" s="72">
        <v>27</v>
      </c>
      <c r="B107" s="127" t="s">
        <v>437</v>
      </c>
      <c r="C107" s="128" t="s">
        <v>69</v>
      </c>
      <c r="D107" s="129" t="s">
        <v>70</v>
      </c>
      <c r="E107" s="130" t="s">
        <v>67</v>
      </c>
      <c r="F107" s="73">
        <f>1!P30</f>
        <v>124</v>
      </c>
      <c r="G107" s="72" t="str">
        <f>1!Q30</f>
        <v>ne</v>
      </c>
      <c r="H107" s="74">
        <f>2!P30</f>
        <v>114</v>
      </c>
      <c r="I107" s="72" t="str">
        <f>2!Q30</f>
        <v>ne</v>
      </c>
      <c r="J107" s="74">
        <f>3!S30</f>
        <v>60</v>
      </c>
      <c r="K107" s="72" t="str">
        <f>3!T30</f>
        <v>ne</v>
      </c>
      <c r="L107" s="75">
        <f t="shared" si="2"/>
        <v>298</v>
      </c>
      <c r="M107" s="76">
        <v>28</v>
      </c>
      <c r="N107" s="99"/>
      <c r="O107" s="95">
        <f>3!D30</f>
        <v>1</v>
      </c>
      <c r="P107" s="95">
        <f>1!D30+2!D30+3!G30</f>
        <v>5</v>
      </c>
      <c r="Q107" s="95">
        <f>1!E30+2!E30+3!H30+3!E30</f>
        <v>10</v>
      </c>
      <c r="R107" s="95">
        <f>1!F30+2!F30+3!F30+3!I30</f>
        <v>9</v>
      </c>
    </row>
    <row r="108" spans="1:18" ht="14.25" customHeight="1">
      <c r="A108" s="72">
        <v>68</v>
      </c>
      <c r="B108" s="127" t="s">
        <v>437</v>
      </c>
      <c r="C108" s="128" t="s">
        <v>277</v>
      </c>
      <c r="D108" s="129" t="s">
        <v>59</v>
      </c>
      <c r="E108" s="130" t="s">
        <v>270</v>
      </c>
      <c r="F108" s="73">
        <f>1!P71</f>
        <v>126</v>
      </c>
      <c r="G108" s="72" t="str">
        <f>1!Q71</f>
        <v>III.</v>
      </c>
      <c r="H108" s="74">
        <f>2!P71</f>
        <v>97</v>
      </c>
      <c r="I108" s="72" t="str">
        <f>2!Q71</f>
        <v>ne</v>
      </c>
      <c r="J108" s="74">
        <f>3!S71</f>
        <v>57</v>
      </c>
      <c r="K108" s="72" t="str">
        <f>3!T71</f>
        <v>ne</v>
      </c>
      <c r="L108" s="75">
        <f t="shared" si="2"/>
        <v>280</v>
      </c>
      <c r="M108" s="76">
        <v>29</v>
      </c>
      <c r="N108" s="99"/>
      <c r="O108" s="95">
        <f>3!D71</f>
        <v>0</v>
      </c>
      <c r="P108" s="95">
        <f>1!D71+2!D71+3!G71</f>
        <v>1</v>
      </c>
      <c r="Q108" s="95">
        <f>1!E71+2!E71+3!H71+3!E71</f>
        <v>14</v>
      </c>
      <c r="R108" s="95">
        <f>1!F71+2!F71+3!F71+3!I71</f>
        <v>6</v>
      </c>
    </row>
    <row r="109" spans="1:18" ht="14.25" customHeight="1">
      <c r="A109" s="72">
        <v>70</v>
      </c>
      <c r="B109" s="127" t="s">
        <v>437</v>
      </c>
      <c r="C109" s="128" t="s">
        <v>127</v>
      </c>
      <c r="D109" s="129" t="s">
        <v>59</v>
      </c>
      <c r="E109" s="130" t="s">
        <v>121</v>
      </c>
      <c r="F109" s="73">
        <f>1!P73</f>
        <v>145</v>
      </c>
      <c r="G109" s="72" t="str">
        <f>1!Q73</f>
        <v>I.</v>
      </c>
      <c r="H109" s="74">
        <f>2!P73</f>
        <v>134</v>
      </c>
      <c r="I109" s="72" t="str">
        <f>2!Q73</f>
        <v>I.</v>
      </c>
      <c r="J109" s="74">
        <f>3!S73</f>
        <v>0</v>
      </c>
      <c r="K109" s="72" t="str">
        <f>3!T73</f>
        <v>ne</v>
      </c>
      <c r="L109" s="75">
        <f t="shared" si="2"/>
        <v>279</v>
      </c>
      <c r="M109" s="76">
        <v>30</v>
      </c>
      <c r="N109" s="99"/>
      <c r="O109" s="95">
        <f>3!D73</f>
        <v>0</v>
      </c>
      <c r="P109" s="95">
        <f>1!D73+2!D73+3!G73</f>
        <v>15</v>
      </c>
      <c r="Q109" s="95">
        <f>1!E73+2!E73+3!H73+3!E73</f>
        <v>11</v>
      </c>
      <c r="R109" s="95">
        <f>1!F73+2!F73+3!F73+3!I73</f>
        <v>3</v>
      </c>
    </row>
    <row r="110" spans="1:18" ht="14.25" customHeight="1" thickBot="1">
      <c r="A110" s="77">
        <v>25</v>
      </c>
      <c r="B110" s="136" t="s">
        <v>437</v>
      </c>
      <c r="C110" s="137" t="s">
        <v>366</v>
      </c>
      <c r="D110" s="138" t="s">
        <v>100</v>
      </c>
      <c r="E110" s="139" t="s">
        <v>25</v>
      </c>
      <c r="F110" s="78">
        <f>1!P28</f>
        <v>129</v>
      </c>
      <c r="G110" s="77" t="str">
        <f>1!Q28</f>
        <v>III.</v>
      </c>
      <c r="H110" s="79">
        <f>2!P28</f>
        <v>66</v>
      </c>
      <c r="I110" s="77" t="str">
        <f>2!Q28</f>
        <v>ne</v>
      </c>
      <c r="J110" s="79">
        <f>3!S28</f>
        <v>57</v>
      </c>
      <c r="K110" s="77" t="str">
        <f>3!T28</f>
        <v>ne</v>
      </c>
      <c r="L110" s="80">
        <f t="shared" si="2"/>
        <v>252</v>
      </c>
      <c r="M110" s="81">
        <v>31</v>
      </c>
      <c r="N110" s="99"/>
      <c r="O110" s="95">
        <f>3!D28</f>
        <v>0</v>
      </c>
      <c r="P110" s="95">
        <f>1!D28+2!D28+3!G28</f>
        <v>7</v>
      </c>
      <c r="Q110" s="95">
        <f>1!E28+2!E28+3!H28+3!E28</f>
        <v>4</v>
      </c>
      <c r="R110" s="95">
        <f>1!F28+2!F28+3!F28+3!I28</f>
        <v>7</v>
      </c>
    </row>
    <row r="112" spans="1:18" s="71" customFormat="1" ht="12.75">
      <c r="A112" s="82"/>
      <c r="B112" s="82"/>
      <c r="C112" s="82" t="s">
        <v>9</v>
      </c>
      <c r="D112" s="83">
        <f ca="1">NOW()</f>
        <v>43228.72587361111</v>
      </c>
      <c r="E112" s="29"/>
      <c r="F112" s="28"/>
      <c r="G112" s="28"/>
      <c r="H112" s="28"/>
      <c r="I112" s="28"/>
      <c r="J112" s="28"/>
      <c r="K112" s="28"/>
      <c r="L112" s="28"/>
      <c r="M112" s="29"/>
      <c r="N112" s="29"/>
      <c r="O112" s="28"/>
      <c r="P112" s="28"/>
      <c r="Q112" s="28"/>
      <c r="R112" s="28"/>
    </row>
    <row r="113" spans="1:18" s="71" customFormat="1" ht="12.75">
      <c r="A113" s="88"/>
      <c r="B113" s="88"/>
      <c r="C113" s="94" t="s">
        <v>21</v>
      </c>
      <c r="D113" s="94" t="s">
        <v>431</v>
      </c>
      <c r="E113" s="29"/>
      <c r="F113" s="94"/>
      <c r="G113" s="94"/>
      <c r="H113" s="94"/>
      <c r="I113" s="94" t="s">
        <v>22</v>
      </c>
      <c r="J113" s="29"/>
      <c r="K113" s="94" t="s">
        <v>430</v>
      </c>
      <c r="L113" s="29"/>
      <c r="M113" s="29"/>
      <c r="N113" s="29"/>
      <c r="O113" s="28"/>
      <c r="P113" s="28"/>
      <c r="Q113" s="28"/>
      <c r="R113" s="28"/>
    </row>
  </sheetData>
  <sheetProtection/>
  <mergeCells count="28">
    <mergeCell ref="O79:R79"/>
    <mergeCell ref="O6:R6"/>
    <mergeCell ref="A1:D1"/>
    <mergeCell ref="E1:K3"/>
    <mergeCell ref="L1:M3"/>
    <mergeCell ref="A2:D3"/>
    <mergeCell ref="B4:B5"/>
    <mergeCell ref="C4:C5"/>
    <mergeCell ref="D4:D5"/>
    <mergeCell ref="E4:E5"/>
    <mergeCell ref="G4:G5"/>
    <mergeCell ref="I4:I5"/>
    <mergeCell ref="K4:K5"/>
    <mergeCell ref="M4:M5"/>
    <mergeCell ref="A79:M79"/>
    <mergeCell ref="A6:M6"/>
    <mergeCell ref="A74:D74"/>
    <mergeCell ref="E74:K76"/>
    <mergeCell ref="L74:M76"/>
    <mergeCell ref="A75:D76"/>
    <mergeCell ref="B77:B78"/>
    <mergeCell ref="C77:C78"/>
    <mergeCell ref="D77:D78"/>
    <mergeCell ref="E77:E78"/>
    <mergeCell ref="G77:G78"/>
    <mergeCell ref="I77:I78"/>
    <mergeCell ref="K77:K78"/>
    <mergeCell ref="M77:M78"/>
  </mergeCells>
  <conditionalFormatting sqref="B80:B110 B7:B68">
    <cfRule type="cellIs" priority="2" dxfId="1" operator="equal" stopIfTrue="1">
      <formula>"R"</formula>
    </cfRule>
  </conditionalFormatting>
  <conditionalFormatting sqref="F80:J110 F7:J68">
    <cfRule type="cellIs" priority="1" dxfId="12" operator="equal" stopIfTrue="1">
      <formula>"nebyl"</formula>
    </cfRule>
  </conditionalFormatting>
  <printOptions/>
  <pageMargins left="0.31496062992125984" right="0.1968503937007874" top="0.25" bottom="0.54" header="0.15748031496062992" footer="0.393700787401574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obyvak</cp:lastModifiedBy>
  <cp:lastPrinted>2018-05-08T15:26:51Z</cp:lastPrinted>
  <dcterms:created xsi:type="dcterms:W3CDTF">2003-04-01T12:06:07Z</dcterms:created>
  <dcterms:modified xsi:type="dcterms:W3CDTF">2018-05-08T15:27:57Z</dcterms:modified>
  <cp:category/>
  <cp:version/>
  <cp:contentType/>
  <cp:contentStatus/>
</cp:coreProperties>
</file>